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4775" tabRatio="500" activeTab="0"/>
  </bookViews>
  <sheets>
    <sheet name="Stock" sheetId="1" r:id="rId1"/>
  </sheets>
  <definedNames/>
  <calcPr fullCalcOnLoad="1"/>
</workbook>
</file>

<file path=xl/sharedStrings.xml><?xml version="1.0" encoding="utf-8"?>
<sst xmlns="http://schemas.openxmlformats.org/spreadsheetml/2006/main" count="748" uniqueCount="334">
  <si>
    <t>A</t>
  </si>
  <si>
    <t>one size</t>
  </si>
  <si>
    <t>B</t>
  </si>
  <si>
    <t>B02</t>
  </si>
  <si>
    <t xml:space="preserve"> B03</t>
  </si>
  <si>
    <t>C</t>
  </si>
  <si>
    <t>17/18</t>
  </si>
  <si>
    <t xml:space="preserve"> 19</t>
  </si>
  <si>
    <t xml:space="preserve"> 20</t>
  </si>
  <si>
    <t xml:space="preserve"> 21</t>
  </si>
  <si>
    <t xml:space="preserve"> 22</t>
  </si>
  <si>
    <t xml:space="preserve"> 23/24</t>
  </si>
  <si>
    <t xml:space="preserve"> 25/26</t>
  </si>
  <si>
    <t>D</t>
  </si>
  <si>
    <t xml:space="preserve"> I02</t>
  </si>
  <si>
    <t xml:space="preserve"> I51</t>
  </si>
  <si>
    <t xml:space="preserve"> I25</t>
  </si>
  <si>
    <t xml:space="preserve"> F12</t>
  </si>
  <si>
    <t xml:space="preserve"> F17</t>
  </si>
  <si>
    <t xml:space="preserve"> F40</t>
  </si>
  <si>
    <t xml:space="preserve"> M19</t>
  </si>
  <si>
    <t>E</t>
  </si>
  <si>
    <t xml:space="preserve"> F13</t>
  </si>
  <si>
    <t xml:space="preserve"> F22</t>
  </si>
  <si>
    <t xml:space="preserve"> M18</t>
  </si>
  <si>
    <t xml:space="preserve"> M56</t>
  </si>
  <si>
    <t>F</t>
  </si>
  <si>
    <t>G</t>
  </si>
  <si>
    <t>23/24</t>
  </si>
  <si>
    <t xml:space="preserve"> 27/28</t>
  </si>
  <si>
    <t xml:space="preserve"> 29/30</t>
  </si>
  <si>
    <t xml:space="preserve"> 31/32</t>
  </si>
  <si>
    <t xml:space="preserve"> 33/34</t>
  </si>
  <si>
    <t xml:space="preserve"> 35/36</t>
  </si>
  <si>
    <t>H</t>
  </si>
  <si>
    <t>I</t>
  </si>
  <si>
    <t>I25</t>
  </si>
  <si>
    <t>J</t>
  </si>
  <si>
    <t>I02</t>
  </si>
  <si>
    <t>K</t>
  </si>
  <si>
    <t>F12</t>
  </si>
  <si>
    <t>L</t>
  </si>
  <si>
    <t>33/34</t>
  </si>
  <si>
    <t xml:space="preserve"> 37/38</t>
  </si>
  <si>
    <t xml:space="preserve"> 39/40</t>
  </si>
  <si>
    <t xml:space="preserve"> 41/42</t>
  </si>
  <si>
    <t xml:space="preserve"> 43/44</t>
  </si>
  <si>
    <t xml:space="preserve"> 45/46</t>
  </si>
  <si>
    <t>M</t>
  </si>
  <si>
    <t>35/36</t>
  </si>
  <si>
    <t>N</t>
  </si>
  <si>
    <t>BB9</t>
  </si>
  <si>
    <t>O</t>
  </si>
  <si>
    <t xml:space="preserve"> 47/48</t>
  </si>
  <si>
    <t>P</t>
  </si>
  <si>
    <t>SKU</t>
  </si>
  <si>
    <t>Collection</t>
  </si>
  <si>
    <t>Product Name</t>
  </si>
  <si>
    <t>Variant</t>
  </si>
  <si>
    <t>SC</t>
  </si>
  <si>
    <t>X</t>
  </si>
  <si>
    <t>Q</t>
  </si>
  <si>
    <t>Havaianas SS15</t>
  </si>
  <si>
    <t>Footwear / Flip Flops / Baby</t>
  </si>
  <si>
    <t>4119727 SB</t>
  </si>
  <si>
    <t>Havaianas SS16</t>
  </si>
  <si>
    <t>Havaianas, BABY BRASIL LOGO  , 2655 ORCHID ROSE</t>
  </si>
  <si>
    <t>2655 ORCHID ROSE</t>
  </si>
  <si>
    <t>4119727</t>
  </si>
  <si>
    <t>4127758</t>
  </si>
  <si>
    <t>Havaianas, Baby Cars, 3498 ICE GRAY</t>
  </si>
  <si>
    <t>3498 ICE GRAY</t>
  </si>
  <si>
    <t>4130279</t>
  </si>
  <si>
    <t>Havaianas SS14</t>
  </si>
  <si>
    <t>Havaianas, BABY MARIE, CRYSTAL ROSE 1141</t>
  </si>
  <si>
    <t>CRYSTAL ROSE 1141</t>
  </si>
  <si>
    <t>4123489 SB</t>
  </si>
  <si>
    <t>Havaianas, BABY MICKEY MINNIE  , 0001 WHITE</t>
  </si>
  <si>
    <t>0001 WHITE</t>
  </si>
  <si>
    <t xml:space="preserve">4103341 </t>
  </si>
  <si>
    <t>Havaianas, BABY TOP, LAVANDER BLUE 1056</t>
  </si>
  <si>
    <t>LAVANDER BLUE 1056</t>
  </si>
  <si>
    <t>Footwear / Flip Flops / Kids</t>
  </si>
  <si>
    <t>Havaianas SS17</t>
  </si>
  <si>
    <t>Havaianas, BABY BRASIL LOGO , 0144 NAVY/YELLOW</t>
  </si>
  <si>
    <t>0144 NAVY/YELLOW</t>
  </si>
  <si>
    <t>Havaianas, BABY BRASIL LOGO , 2197 CITRUS YELLOW</t>
  </si>
  <si>
    <t>2197 CITRUS YELLOW</t>
  </si>
  <si>
    <t>Havaianas, BABY BRASIL LOGO , 2711 MARINE BLUE</t>
  </si>
  <si>
    <t>2711 MARINE BLUE</t>
  </si>
  <si>
    <t>Havaianas, BABY BRASIL LOGO , 6024 CORAL NEW</t>
  </si>
  <si>
    <t>6024 CORAL NEW</t>
  </si>
  <si>
    <t>4126841</t>
  </si>
  <si>
    <t>Havaianas, BABY DISNEY CLASSICS , 0348 RED/BLACK</t>
  </si>
  <si>
    <t>0348 RED/BLACK</t>
  </si>
  <si>
    <t>4123328</t>
  </si>
  <si>
    <t>Havaianas, HAV. KIDS SLIM PRINCESS  , 0001 WHITE</t>
  </si>
  <si>
    <t>4123328 SB</t>
  </si>
  <si>
    <t>Havaianas, HAV. KIDS SLIM PRINCESS  , 0154 SAND GREY</t>
  </si>
  <si>
    <t>0154 SAND GREY</t>
  </si>
  <si>
    <t>Havaianas, HAV. KIDS SLIM PRINCESS  , 1056 LAVENDER BLUE</t>
  </si>
  <si>
    <t>1056 LAVENDER BLUE</t>
  </si>
  <si>
    <t>Havaianas, HAV. KIDS SLIM PRINCESS  , 3199 LILAC</t>
  </si>
  <si>
    <t>3199 LILAC</t>
  </si>
  <si>
    <t>Havaianas, HAV. KIDS SLIM PRINCESS  , 8721 CRYSTAL ROSE/SHOCKING PINK</t>
  </si>
  <si>
    <t>8721 CRYSTAL ROSE/SHOCKING PINK</t>
  </si>
  <si>
    <t>Havaianas, HAV. KIDS SLIM PRINCESS  , 8722 LILAC/LILAC</t>
  </si>
  <si>
    <t>8722 LILAC/LILAC</t>
  </si>
  <si>
    <t>4135190</t>
  </si>
  <si>
    <t>Havaianas, KIDS  STAR WARS  , 0318 GREY/BLACK</t>
  </si>
  <si>
    <t>0318 GREY/BLACK</t>
  </si>
  <si>
    <t>Havaianas, KIDS  STAR WARS  , 6550 BLACK/WHITE</t>
  </si>
  <si>
    <t>6550 BLACK/WHITE</t>
  </si>
  <si>
    <t>4123463KIDS</t>
  </si>
  <si>
    <t>Havaianas, KIDS CARS, 3847 BLUE STAR</t>
  </si>
  <si>
    <t>3847 BLUE STAR</t>
  </si>
  <si>
    <t>4130287</t>
  </si>
  <si>
    <t>Havaianas, KIDS DISNEY COOL  , 8519 WHITE/SHOCKING PINK</t>
  </si>
  <si>
    <t>8519 WHITE/SHOCKING PINK</t>
  </si>
  <si>
    <t>4000052</t>
  </si>
  <si>
    <t>Havaianas, KIDS FLORES  , 0044 LILAC</t>
  </si>
  <si>
    <t>0044 LILAC</t>
  </si>
  <si>
    <t>4000052 SB</t>
  </si>
  <si>
    <t>Havaianas, KIDS FLORES  , 8622 WHITE/ORCHID ROSE</t>
  </si>
  <si>
    <t>8622 WHITE/ORCHID ROSE</t>
  </si>
  <si>
    <t>4137121KIDS</t>
  </si>
  <si>
    <t>Havaianas, KIDS FREEDOM , 4368 NAVY BLUE/NAVY BLUE</t>
  </si>
  <si>
    <t>4368 NAVY BLUE/NAVY BLUE</t>
  </si>
  <si>
    <t>4103478</t>
  </si>
  <si>
    <t>Havaianas, KIDS FUN , 0703 SHOCKING PINK</t>
  </si>
  <si>
    <t>0703 SHOCKING PINK</t>
  </si>
  <si>
    <t>Havaianas, KIDS FUN , 0921 PISTACHIO</t>
  </si>
  <si>
    <t>0921 PISTACHIO</t>
  </si>
  <si>
    <t>Havaianas, KIDS FUN  , 6511 PINK/ROSE GOLD</t>
  </si>
  <si>
    <t>6511 PINK/ROSE GOLD</t>
  </si>
  <si>
    <t>4135036KIDS</t>
  </si>
  <si>
    <t>Havaianas, KIDS JOY , 6615 PEARL PINK</t>
  </si>
  <si>
    <t>6615 PEARL PINK</t>
  </si>
  <si>
    <t>4134870</t>
  </si>
  <si>
    <t>Havaianas, KIDS JURASSIC WORLD  , 0090 BLACK</t>
  </si>
  <si>
    <t>0090 BLACK</t>
  </si>
  <si>
    <t>4130090KIDS</t>
  </si>
  <si>
    <t>Havaianas, KIDS MAX , 0279 ORANGE/NAVY BLUE</t>
  </si>
  <si>
    <t>0279 ORANGE/NAVY BLUE</t>
  </si>
  <si>
    <t>4130302KIDS</t>
  </si>
  <si>
    <t>Havaianas, KIDS MAX HEROES , 4366 ICE GREY/BLACK</t>
  </si>
  <si>
    <t>4366 ICE GREY/BLACK</t>
  </si>
  <si>
    <t>4130302</t>
  </si>
  <si>
    <t>Havaianas, KIDS MAX HEROIS  , 3641 BLACK/CITRUS YELLOW</t>
  </si>
  <si>
    <t>3641 BLACK/CITRUS YELLOW</t>
  </si>
  <si>
    <t>Havaianas, KIDS MAX HEROIS  , 3768 BLACK/BLUE STAR</t>
  </si>
  <si>
    <t>3768 BLACK/BLUE STAR</t>
  </si>
  <si>
    <t>4133126</t>
  </si>
  <si>
    <t>Havaianas, KIDS MINIONS   , 3847 BLUE STAR</t>
  </si>
  <si>
    <t>4133126KIDS</t>
  </si>
  <si>
    <t>Havaianas, KIDS MINIONS, 4426 CITRUS YELLOW/BLACK</t>
  </si>
  <si>
    <t>4426 CITRUS YELLOW/BLACK</t>
  </si>
  <si>
    <t>Havaianas, KIDS MINIONS, 8009 BEIGE/NAVY BLUE</t>
  </si>
  <si>
    <t>8009 BEIGE/NAVY BLUE</t>
  </si>
  <si>
    <t>4000030KIDS SB</t>
  </si>
  <si>
    <t>Havaianas, KIDS SLIM  , 2719 SAND GREY/LIGHT GOLDEN</t>
  </si>
  <si>
    <t>2719 SAND GREY/LIGHT GOLDEN</t>
  </si>
  <si>
    <t>4000030KIDS</t>
  </si>
  <si>
    <t>Havaianas, KIDS SLIM  , 5178 STEEL GREY</t>
  </si>
  <si>
    <t>5178 STEEL GREY</t>
  </si>
  <si>
    <t>4103352KIDS</t>
  </si>
  <si>
    <t>Havaianas, KIDS SLIM ANIMALS  , 5538 SANDGREY/PINK</t>
  </si>
  <si>
    <t>5538 SANDGREY/PINK</t>
  </si>
  <si>
    <t>4129934KIDS solid box</t>
  </si>
  <si>
    <t>Havaianas, KIDS SLIM FASHION, SAND GREY 0154</t>
  </si>
  <si>
    <t>SAND GREY 0154</t>
  </si>
  <si>
    <t>4137266KIDS</t>
  </si>
  <si>
    <t>Havaianas, KIDS SLIM FROZEN , 6615 PEARL PINK</t>
  </si>
  <si>
    <t>4123441KIDS</t>
  </si>
  <si>
    <t>Havaianas, KIDS SLIM MARIE, SAND GREY 0154</t>
  </si>
  <si>
    <t>4123328KIDS</t>
  </si>
  <si>
    <t>Havaianas, KIDS SLIM PRINCESS, BEIGE/GREEN 1496</t>
  </si>
  <si>
    <t>BEIGE/GREEN 1496</t>
  </si>
  <si>
    <t>Havaianas, KIDS SLIM PRINCESS, WHITE/LIGHT BLUE 0178</t>
  </si>
  <si>
    <t>WHITE/LIGHT BLUE 0178</t>
  </si>
  <si>
    <t>Havaianas, KIDS SLIM PRINCESS, WHITE/ROSE 0142</t>
  </si>
  <si>
    <t>WHITE/ROSE 0142</t>
  </si>
  <si>
    <t>4131976KIDS</t>
  </si>
  <si>
    <t>Havaianas, KIDS TOP MARIE , 8519 WHITE/SHOCKING PINK</t>
  </si>
  <si>
    <t>4115549KIDS</t>
  </si>
  <si>
    <t>Havaianas, KIDS TOP MIX  , 8443 LAKE GREEN/LAKE GREEN</t>
  </si>
  <si>
    <t>8443 LAKE GREEN/LAKE GREEN</t>
  </si>
  <si>
    <t>Havaianas, SLIM, 0703 SHOCKING PINK</t>
  </si>
  <si>
    <t>Havaianas, SLIM, 5178 STEEL GREY</t>
  </si>
  <si>
    <t>Havaianas, SLIM, GUAVA RED 0597</t>
  </si>
  <si>
    <t>GUAVA RED 0597</t>
  </si>
  <si>
    <t>Havaianas, SLIM, LIGHT LILAC 0689</t>
  </si>
  <si>
    <t>LIGHT LILAC 0689</t>
  </si>
  <si>
    <t>Havaianas, SLIM, SAND GREY/LIGHT GOLDEN 2719</t>
  </si>
  <si>
    <t>SAND GREY/LIGHT GOLDEN 2719</t>
  </si>
  <si>
    <t>Havaianas, SLIM ANIMALS , 0142 WHITE/ROSE</t>
  </si>
  <si>
    <t>0142 WHITE/ROSE</t>
  </si>
  <si>
    <t>Havaianas, SLIM ANIMALS , 0151 BEIGE</t>
  </si>
  <si>
    <t>0151 BEIGE</t>
  </si>
  <si>
    <t>Footwear / Flip Flops / Men</t>
  </si>
  <si>
    <t>4127920</t>
  </si>
  <si>
    <t>Havaianas, HYPE, 8616 WHITE/WHITE/BLACK</t>
  </si>
  <si>
    <t>8616 WHITE/WHITE/BLACK</t>
  </si>
  <si>
    <t>Footwear / Flip Flops / Unisex</t>
  </si>
  <si>
    <t>4000032</t>
  </si>
  <si>
    <t>Havaianas, BRASIL, 0090 BLACK</t>
  </si>
  <si>
    <t>4110850 SB</t>
  </si>
  <si>
    <t>Havaianas, BRASIL LOGO, 0001 WHITE</t>
  </si>
  <si>
    <t>4110850</t>
  </si>
  <si>
    <t>Havaianas, BRASIL LOGO, 0090 BLACK</t>
  </si>
  <si>
    <t>Havaianas, BRASIL LOGO, 0555 NAVY BLUE</t>
  </si>
  <si>
    <t>0555 NAVY BLUE</t>
  </si>
  <si>
    <t>4123206</t>
  </si>
  <si>
    <t>Havaianas, BRASIL MIX, 0133 BLACK/WHITE</t>
  </si>
  <si>
    <t>0133 BLACK/WHITE</t>
  </si>
  <si>
    <t>4110850KIDS</t>
  </si>
  <si>
    <t>Havaianas, KIDS BRASIL LOGO, 0090 BLACK</t>
  </si>
  <si>
    <t>Havaianas, KIDS BRASIL LOGO, 0555 NAVY BLUE</t>
  </si>
  <si>
    <t>Havaianas, KIDS BRASIL LOGO, 2711 MARINE BLUE</t>
  </si>
  <si>
    <t>Havaianas, KIDS BRASIL LOGO, 3587 NAVY BLUE/CITRUS YELLOW</t>
  </si>
  <si>
    <t>3587 NAVY BLUE/CITRUS YELLOW</t>
  </si>
  <si>
    <t>Havaianas, KIDS BRASIL LOGO, 9491 RASPBERRY ROSE/NEW PURPLE</t>
  </si>
  <si>
    <t>9491 RASPBERRY ROSE/NEW PURPLE</t>
  </si>
  <si>
    <t>4135185</t>
  </si>
  <si>
    <t>Havaianas, STAR WARS , 0198 WHITE/WHITE</t>
  </si>
  <si>
    <t>0198 WHITE/WHITE</t>
  </si>
  <si>
    <t>Havaianas, STAR WARS , 1069 BLACK/BLACK</t>
  </si>
  <si>
    <t>1069 BLACK/BLACK</t>
  </si>
  <si>
    <t>4000029 SB</t>
  </si>
  <si>
    <t>Havaianas, TOP, 0090 BLACK</t>
  </si>
  <si>
    <t>4000029</t>
  </si>
  <si>
    <t>Havaianas, TOP, 0555 NAVY BLUE</t>
  </si>
  <si>
    <t>Havaianas, TOP, 9500 GREEN NEON/GREEN NEON</t>
  </si>
  <si>
    <t>9500 GREEN NEON/GREEN NEON</t>
  </si>
  <si>
    <t>Footwear / Flip Flops / Women</t>
  </si>
  <si>
    <t>4123325pcs</t>
  </si>
  <si>
    <t>Havaianas, Crystal Mesh SW II pcs, 2719 sand grey/light golden</t>
  </si>
  <si>
    <t>2719 sand grey/light golden</t>
  </si>
  <si>
    <t>4000039</t>
  </si>
  <si>
    <t>Havaianas, FLASH URBAN, 2976 BLACK/SILVER</t>
  </si>
  <si>
    <t>2976 BLACK/SILVER</t>
  </si>
  <si>
    <t>Havaianas, KIDS SLIM ANIMALS , 9378 BEIGE/CORAL NEW</t>
  </si>
  <si>
    <t>9378 BEIGE/CORAL NEW</t>
  </si>
  <si>
    <t>4001108.0001F</t>
  </si>
  <si>
    <t>Havaianas, LOGO METALLIC, 0001 WHITE</t>
  </si>
  <si>
    <t>4001108.0090F</t>
  </si>
  <si>
    <t>Havaianas, LOGO METALLIC, 0090 BLACK</t>
  </si>
  <si>
    <t>4129697</t>
  </si>
  <si>
    <t>Havaianas, LUNA , 0445 NAVY BLUE/SILVER</t>
  </si>
  <si>
    <t>0445 NAVY BLUE/SILVER</t>
  </si>
  <si>
    <t>4000030</t>
  </si>
  <si>
    <t>Havaianas, SLIM, 0090 BLACK</t>
  </si>
  <si>
    <t>4000030 SB</t>
  </si>
  <si>
    <t>Havaianas, SLIM, 0555 NAVY BLUE</t>
  </si>
  <si>
    <t>Havaianas, SLIM, 1007 ACAI</t>
  </si>
  <si>
    <t>1007 ACAI</t>
  </si>
  <si>
    <t>Havaianas, SLIM, 2719 SAND GREY/LIGHT GOLDEN</t>
  </si>
  <si>
    <t>Havaianas, SLIM, 3252 PETUNIA</t>
  </si>
  <si>
    <t>3252 PETUNIA</t>
  </si>
  <si>
    <t>Havaianas, SLIM, 3581 ROSE GOLD</t>
  </si>
  <si>
    <t>3581 ROSE GOLD</t>
  </si>
  <si>
    <t>Havaianas, SLIM, 8447 SHOCKING PINK/SHOCKING PINK</t>
  </si>
  <si>
    <t>8447 SHOCKING PINK/SHOCKING PINK</t>
  </si>
  <si>
    <t>4103352</t>
  </si>
  <si>
    <t>Havaianas, SLIM ANIMALS , 8547 ROSE GOLD/DARK COPPER</t>
  </si>
  <si>
    <t>8547 ROSE GOLD/DARK COPPER</t>
  </si>
  <si>
    <t>4119517</t>
  </si>
  <si>
    <t>Havaianas, SLIM CRYSTAL GLAMOUR , 0090 BLACK</t>
  </si>
  <si>
    <t>Havaianas, SLIM CRYSTAL GLAMOUR , 0555 NAVY BLUE</t>
  </si>
  <si>
    <t>Havaianas, SLIM CRYSTAL GLAMOUR , 2719 SAND GREY/LIGHT GOLDEN</t>
  </si>
  <si>
    <t>Havaianas, SLIM CRYSTAL GLAMOUR , 5178 STEEL GREY</t>
  </si>
  <si>
    <t>Havaianas, SLIM CRYSTAL GLAMOUR SW  , 0090 BLACK</t>
  </si>
  <si>
    <t>Havaianas, SLIM CRYSTAL GLAMOUR SW  , 2719 SAND GREY/LIGHT GOLDEN</t>
  </si>
  <si>
    <t>4123325 pieces</t>
  </si>
  <si>
    <t>Havaianas, SLIM CRYSTAL MESH, ROSE GOLD 3581</t>
  </si>
  <si>
    <t>ROSE GOLD 3581</t>
  </si>
  <si>
    <t>4123325</t>
  </si>
  <si>
    <t>Havaianas, SLIM CRYSTAL MESH SW II  , 0001 WHITE</t>
  </si>
  <si>
    <t>4123325 SB</t>
  </si>
  <si>
    <t>Havaianas, SLIM CRYSTAL MESH SW II , 0001 WHITE</t>
  </si>
  <si>
    <t>Havaianas, SLIM CRYSTAL MESH SW II  , 0090 BLACK</t>
  </si>
  <si>
    <t>Havaianas, SLIM CRYSTAL MESH SW II , 0090 BLACK</t>
  </si>
  <si>
    <t>4127406</t>
  </si>
  <si>
    <t>Havaianas, SLIM CRYSTAL POEM , 4057 BLACK/DARK GREY</t>
  </si>
  <si>
    <t>4057 BLACK/DARK GREY</t>
  </si>
  <si>
    <t>Havaianas, SLIM CRYSTAL POEM , 4440 ROSE GOLD METALLIC</t>
  </si>
  <si>
    <t>4440 ROSE GOLD METALLIC</t>
  </si>
  <si>
    <t>Havaianas, SLIM CRYSTAL POEM , 8548 ROSE GOLD/METALLIC ROSE GOLD</t>
  </si>
  <si>
    <t>8548 ROSE GOLD/METALLIC ROSE GOLD</t>
  </si>
  <si>
    <t>Havaianas, SLIM CRYSTAL POEM , 9379 BLACK/DARK GREY/DARK GREY</t>
  </si>
  <si>
    <t>9379 BLACK/DARK GREY/DARK GREY</t>
  </si>
  <si>
    <t>Havaianas, SLIM CRYSTAL POEM , 9380 NAVY BLUE/NAVY BLUE/NAVY BLUE</t>
  </si>
  <si>
    <t>9380 NAVY BLUE/NAVY BLUE/NAVY BLUE</t>
  </si>
  <si>
    <t>4123445</t>
  </si>
  <si>
    <t>Havaianas, SLIM HARDWARE , 9379 BLACK/DARK GREY/DARK GREY</t>
  </si>
  <si>
    <t>4119787</t>
  </si>
  <si>
    <t>Havaianas, SLIM LOGO, 0555 NAVY BLUE</t>
  </si>
  <si>
    <t>Havaianas, SLIM LOGO, 6024 CORAL NEW</t>
  </si>
  <si>
    <t>4119875</t>
  </si>
  <si>
    <t>Havaianas, SLIM LOGO METALLIC , 7039 AUBERGINE/AUBERGINE</t>
  </si>
  <si>
    <t>7039 AUBERGINE/AUBERGINE</t>
  </si>
  <si>
    <t>4129769</t>
  </si>
  <si>
    <t>Havaianas, SLIM METAL LOGO AND CRYSTAL , 0090 BLACK</t>
  </si>
  <si>
    <t>4128069</t>
  </si>
  <si>
    <t>Havaianas, SLIM METAL MESH, 0121 BEIGE</t>
  </si>
  <si>
    <t>0121 BEIGE</t>
  </si>
  <si>
    <t>Havaianas, SLIM METAL MESH  , 0555 NAVY BLUE</t>
  </si>
  <si>
    <t>Havaianas, SLIM METAL MESH  , 0727 DARK BROWN</t>
  </si>
  <si>
    <t>0727 DARK BROWN</t>
  </si>
  <si>
    <t>Havaianas, SLIM METAL MESH, 4057 BLACK/DARK GREY</t>
  </si>
  <si>
    <t>Havaianas, SLIM METAL MESH  , 4057 BLACK/DARK GREY</t>
  </si>
  <si>
    <t>Havaianas, SLIM METAL MESH, 4924 GRAPE WINE</t>
  </si>
  <si>
    <t>4924 GRAPE WINE</t>
  </si>
  <si>
    <t>4137125</t>
  </si>
  <si>
    <t>Havaianas, SLIM NAUTICAL , 0001 WHITE</t>
  </si>
  <si>
    <t>4115842</t>
  </si>
  <si>
    <t>Havaianas, SLIM TRIBAL, 1540 WHITE/BLACK/PINK</t>
  </si>
  <si>
    <t>1540 WHITE/BLACK/PINK</t>
  </si>
  <si>
    <t>4137428</t>
  </si>
  <si>
    <t>Havaianas, TOP TIRAS , 5178 STEEL GREY</t>
  </si>
  <si>
    <t>4135102</t>
  </si>
  <si>
    <t>Havaianas, YOU METALLIC, 2719 SAND GREY/LIGHT GOLDEN</t>
  </si>
  <si>
    <t>Havaianas, YOU METALLIC, 5178 STEEL GREY</t>
  </si>
  <si>
    <t>Box of 12 pairs</t>
  </si>
  <si>
    <t>HAVAIANAS OFFER</t>
  </si>
  <si>
    <t>RRP</t>
  </si>
  <si>
    <t>BABY SANDALS 29 BOXES / 348 PAIRS</t>
  </si>
  <si>
    <t xml:space="preserve">KIDS SANDALS 297 BOXES / 3564 PAIRS </t>
  </si>
  <si>
    <t xml:space="preserve">ADULTS SANDALS 683 BOXES / 8196 PAIRS </t>
  </si>
  <si>
    <t xml:space="preserve">TOTAL 1009 BOXES / 12 108 PAIRS </t>
  </si>
  <si>
    <t>RRP TOTAL</t>
  </si>
  <si>
    <t>TOTAL PAIRS</t>
  </si>
  <si>
    <t>TOTAL RRP 484 563,60 €</t>
  </si>
  <si>
    <t xml:space="preserve">TOTAL OFFER  157 430,28 €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</si>
</sst>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\ ###\ ##0.00&quot; DKK &quot;"/>
    <numFmt numFmtId="173" formatCode="_-* #,##0.00\ [$€-40B]_-;\-* #,##0.00\ [$€-40B]_-;_-* &quot;-&quot;??\ [$€-40B]_-;_-@_-"/>
    <numFmt numFmtId="174" formatCode="#,##0.0\ &quot;€&quot;;[Red]\-#,##0.0\ &quot;€&quot;"/>
    <numFmt numFmtId="175" formatCode="#,##0.000\ &quot;€&quot;;[Red]\-#,##0.000\ &quot;€&quot;"/>
    <numFmt numFmtId="176" formatCode="#,##0.0000\ &quot;€&quot;;[Red]\-#,##0.0000\ &quot;€&quot;"/>
    <numFmt numFmtId="177" formatCode="#,##0.00000\ &quot;€&quot;;[Red]\-#,##0.00000\ &quot;€&quot;"/>
  </numFmts>
  <fonts count="46">
    <font>
      <sz val="10"/>
      <name val="Arial"/>
      <family val="0"/>
    </font>
    <font>
      <sz val="12"/>
      <color indexed="8"/>
      <name val="Calibri"/>
      <family val="2"/>
    </font>
    <font>
      <b/>
      <sz val="6"/>
      <name val="Arial"/>
      <family val="0"/>
    </font>
    <font>
      <sz val="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0"/>
    </font>
    <font>
      <b/>
      <sz val="6"/>
      <color indexed="10"/>
      <name val="Arial"/>
      <family val="0"/>
    </font>
    <font>
      <b/>
      <sz val="12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0"/>
    </font>
    <font>
      <b/>
      <sz val="10"/>
      <color rgb="FFFF0000"/>
      <name val="Arial"/>
      <family val="0"/>
    </font>
    <font>
      <b/>
      <sz val="6"/>
      <color rgb="FFFF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49" fontId="2" fillId="33" borderId="13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left" vertical="center"/>
    </xf>
    <xf numFmtId="49" fontId="3" fillId="34" borderId="12" xfId="0" applyNumberFormat="1" applyFont="1" applyFill="1" applyBorder="1" applyAlignment="1">
      <alignment horizontal="left" vertical="center"/>
    </xf>
    <xf numFmtId="49" fontId="3" fillId="34" borderId="13" xfId="0" applyNumberFormat="1" applyFont="1" applyFill="1" applyBorder="1" applyAlignment="1">
      <alignment horizontal="left" vertical="center"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49" fontId="2" fillId="34" borderId="11" xfId="0" applyNumberFormat="1" applyFont="1" applyFill="1" applyBorder="1" applyAlignment="1">
      <alignment horizontal="left" vertical="center"/>
    </xf>
    <xf numFmtId="49" fontId="2" fillId="34" borderId="12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3" fillId="35" borderId="11" xfId="0" applyNumberFormat="1" applyFont="1" applyFill="1" applyBorder="1" applyAlignment="1">
      <alignment horizontal="left" vertical="center"/>
    </xf>
    <xf numFmtId="49" fontId="3" fillId="35" borderId="12" xfId="0" applyNumberFormat="1" applyFont="1" applyFill="1" applyBorder="1" applyAlignment="1">
      <alignment horizontal="left" vertical="center"/>
    </xf>
    <xf numFmtId="49" fontId="3" fillId="35" borderId="13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8" fontId="4" fillId="36" borderId="10" xfId="0" applyNumberFormat="1" applyFont="1" applyFill="1" applyBorder="1" applyAlignment="1">
      <alignment vertical="center"/>
    </xf>
    <xf numFmtId="49" fontId="3" fillId="37" borderId="11" xfId="0" applyNumberFormat="1" applyFont="1" applyFill="1" applyBorder="1" applyAlignment="1">
      <alignment horizontal="left" vertical="center"/>
    </xf>
    <xf numFmtId="49" fontId="3" fillId="37" borderId="12" xfId="0" applyNumberFormat="1" applyFont="1" applyFill="1" applyBorder="1" applyAlignment="1">
      <alignment horizontal="left" vertical="center"/>
    </xf>
    <xf numFmtId="49" fontId="3" fillId="37" borderId="13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8" fontId="4" fillId="37" borderId="10" xfId="0" applyNumberFormat="1" applyFont="1" applyFill="1" applyBorder="1" applyAlignment="1">
      <alignment vertical="center"/>
    </xf>
    <xf numFmtId="49" fontId="6" fillId="0" borderId="15" xfId="0" applyNumberFormat="1" applyFont="1" applyBorder="1" applyAlignment="1">
      <alignment horizontal="left" vertical="center"/>
    </xf>
    <xf numFmtId="173" fontId="4" fillId="36" borderId="10" xfId="0" applyNumberFormat="1" applyFont="1" applyFill="1" applyBorder="1" applyAlignment="1">
      <alignment vertical="center"/>
    </xf>
    <xf numFmtId="173" fontId="5" fillId="36" borderId="10" xfId="0" applyNumberFormat="1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49" fontId="43" fillId="0" borderId="14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49" fontId="43" fillId="0" borderId="16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/>
    </xf>
    <xf numFmtId="49" fontId="3" fillId="36" borderId="17" xfId="0" applyNumberFormat="1" applyFont="1" applyFill="1" applyBorder="1" applyAlignment="1">
      <alignment horizontal="left" vertical="center"/>
    </xf>
    <xf numFmtId="49" fontId="3" fillId="36" borderId="18" xfId="0" applyNumberFormat="1" applyFont="1" applyFill="1" applyBorder="1" applyAlignment="1">
      <alignment horizontal="left" vertical="center"/>
    </xf>
    <xf numFmtId="49" fontId="3" fillId="36" borderId="19" xfId="0" applyNumberFormat="1" applyFont="1" applyFill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44" fillId="36" borderId="14" xfId="0" applyNumberFormat="1" applyFont="1" applyFill="1" applyBorder="1" applyAlignment="1">
      <alignment horizontal="left" vertical="center"/>
    </xf>
    <xf numFmtId="49" fontId="45" fillId="36" borderId="0" xfId="0" applyNumberFormat="1" applyFont="1" applyFill="1" applyBorder="1" applyAlignment="1">
      <alignment horizontal="left" vertical="center"/>
    </xf>
    <xf numFmtId="49" fontId="45" fillId="36" borderId="16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8"/>
  <sheetViews>
    <sheetView tabSelected="1" zoomScale="200" zoomScaleNormal="200" zoomScaleSheetLayoutView="50" zoomScalePageLayoutView="0" workbookViewId="0" topLeftCell="D1">
      <selection activeCell="T1" sqref="T1:T16384"/>
    </sheetView>
  </sheetViews>
  <sheetFormatPr defaultColWidth="9.140625" defaultRowHeight="13.5" customHeight="1"/>
  <cols>
    <col min="1" max="1" width="12.00390625" style="1" customWidth="1"/>
    <col min="2" max="2" width="8.28125" style="1" customWidth="1"/>
    <col min="3" max="3" width="34.28125" style="1" customWidth="1"/>
    <col min="4" max="4" width="20.00390625" style="1" customWidth="1"/>
    <col min="5" max="16" width="3.8515625" style="1" customWidth="1"/>
    <col min="17" max="17" width="4.140625" style="1" customWidth="1"/>
    <col min="18" max="18" width="6.421875" style="34" customWidth="1"/>
    <col min="19" max="19" width="11.00390625" style="45" customWidth="1"/>
    <col min="20" max="20" width="11.421875" style="34" customWidth="1"/>
    <col min="21" max="16384" width="11.421875" style="1" customWidth="1"/>
  </cols>
  <sheetData>
    <row r="1" spans="1:16" ht="13.5" customHeight="1">
      <c r="A1" s="47"/>
      <c r="B1" s="48"/>
      <c r="C1" s="48"/>
      <c r="D1" s="49"/>
      <c r="E1" s="2" t="s">
        <v>0</v>
      </c>
      <c r="F1" s="2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customHeight="1">
      <c r="A2" s="50" t="s">
        <v>324</v>
      </c>
      <c r="B2" s="51"/>
      <c r="C2" s="51"/>
      <c r="D2" s="52"/>
      <c r="E2" s="2" t="s">
        <v>2</v>
      </c>
      <c r="F2" s="2" t="s">
        <v>3</v>
      </c>
      <c r="G2" s="2" t="s">
        <v>4</v>
      </c>
      <c r="H2" s="2"/>
      <c r="I2" s="2"/>
      <c r="J2" s="2"/>
      <c r="K2" s="2"/>
      <c r="L2" s="2"/>
      <c r="M2" s="2"/>
      <c r="N2" s="2"/>
      <c r="O2" s="2"/>
      <c r="P2" s="2"/>
    </row>
    <row r="3" spans="1:16" ht="13.5" customHeight="1">
      <c r="A3" s="53" t="s">
        <v>326</v>
      </c>
      <c r="B3" s="54"/>
      <c r="C3" s="54"/>
      <c r="D3" s="55"/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/>
      <c r="N3" s="2"/>
      <c r="O3" s="2"/>
      <c r="P3" s="2"/>
    </row>
    <row r="4" spans="1:16" ht="13.5" customHeight="1">
      <c r="A4" s="53" t="s">
        <v>327</v>
      </c>
      <c r="B4" s="56"/>
      <c r="C4" s="56"/>
      <c r="D4" s="57"/>
      <c r="E4" s="2" t="s">
        <v>13</v>
      </c>
      <c r="F4" s="2" t="s">
        <v>3</v>
      </c>
      <c r="G4" s="2" t="s">
        <v>4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/>
      <c r="P4" s="2"/>
    </row>
    <row r="5" spans="1:16" ht="13.5" customHeight="1">
      <c r="A5" s="53" t="s">
        <v>328</v>
      </c>
      <c r="B5" s="56"/>
      <c r="C5" s="56"/>
      <c r="D5" s="57"/>
      <c r="E5" s="2" t="s">
        <v>21</v>
      </c>
      <c r="F5" s="2" t="s">
        <v>3</v>
      </c>
      <c r="G5" s="2" t="s">
        <v>16</v>
      </c>
      <c r="H5" s="2" t="s">
        <v>15</v>
      </c>
      <c r="I5" s="2" t="s">
        <v>22</v>
      </c>
      <c r="J5" s="2" t="s">
        <v>23</v>
      </c>
      <c r="K5" s="2" t="s">
        <v>19</v>
      </c>
      <c r="L5" s="2" t="s">
        <v>24</v>
      </c>
      <c r="M5" s="2" t="s">
        <v>25</v>
      </c>
      <c r="N5" s="2"/>
      <c r="O5" s="2"/>
      <c r="P5" s="2"/>
    </row>
    <row r="6" spans="1:16" ht="13.5" customHeight="1">
      <c r="A6" s="58" t="s">
        <v>329</v>
      </c>
      <c r="B6" s="59"/>
      <c r="C6" s="59"/>
      <c r="D6" s="60"/>
      <c r="E6" s="2" t="s">
        <v>26</v>
      </c>
      <c r="F6" s="2" t="s">
        <v>3</v>
      </c>
      <c r="G6" s="2" t="s">
        <v>16</v>
      </c>
      <c r="H6" s="2" t="s">
        <v>15</v>
      </c>
      <c r="I6" s="2"/>
      <c r="J6" s="2"/>
      <c r="K6" s="2"/>
      <c r="L6" s="2"/>
      <c r="M6" s="2"/>
      <c r="N6" s="2"/>
      <c r="O6" s="2"/>
      <c r="P6" s="2"/>
    </row>
    <row r="7" spans="1:16" ht="13.5" customHeight="1">
      <c r="A7" s="44"/>
      <c r="B7" s="67"/>
      <c r="C7" s="67"/>
      <c r="D7" s="68"/>
      <c r="E7" s="2" t="s">
        <v>27</v>
      </c>
      <c r="F7" s="2" t="s">
        <v>28</v>
      </c>
      <c r="G7" s="2" t="s">
        <v>12</v>
      </c>
      <c r="H7" s="2" t="s">
        <v>29</v>
      </c>
      <c r="I7" s="2" t="s">
        <v>30</v>
      </c>
      <c r="J7" s="2" t="s">
        <v>31</v>
      </c>
      <c r="K7" s="2" t="s">
        <v>32</v>
      </c>
      <c r="L7" s="2" t="s">
        <v>33</v>
      </c>
      <c r="M7" s="2"/>
      <c r="N7" s="2"/>
      <c r="O7" s="2"/>
      <c r="P7" s="2"/>
    </row>
    <row r="8" spans="1:16" ht="13.5" customHeight="1">
      <c r="A8" s="53" t="s">
        <v>332</v>
      </c>
      <c r="B8" s="54"/>
      <c r="C8" s="54"/>
      <c r="D8" s="55"/>
      <c r="E8" s="2" t="s">
        <v>34</v>
      </c>
      <c r="F8" s="2" t="s">
        <v>28</v>
      </c>
      <c r="G8" s="2" t="s">
        <v>12</v>
      </c>
      <c r="H8" s="2" t="s">
        <v>29</v>
      </c>
      <c r="I8" s="2" t="s">
        <v>30</v>
      </c>
      <c r="J8" s="2" t="s">
        <v>31</v>
      </c>
      <c r="K8" s="2" t="s">
        <v>32</v>
      </c>
      <c r="L8" s="2" t="s">
        <v>33</v>
      </c>
      <c r="M8" s="2"/>
      <c r="N8" s="2"/>
      <c r="O8" s="2"/>
      <c r="P8" s="2"/>
    </row>
    <row r="9" spans="1:16" ht="13.5" customHeight="1">
      <c r="A9" s="69" t="s">
        <v>333</v>
      </c>
      <c r="B9" s="70"/>
      <c r="C9" s="70"/>
      <c r="D9" s="71"/>
      <c r="E9" s="2" t="s">
        <v>35</v>
      </c>
      <c r="F9" s="2" t="s">
        <v>36</v>
      </c>
      <c r="G9" s="2" t="s">
        <v>15</v>
      </c>
      <c r="H9" s="2"/>
      <c r="I9" s="2"/>
      <c r="J9" s="2"/>
      <c r="K9" s="2"/>
      <c r="L9" s="2"/>
      <c r="M9" s="2"/>
      <c r="N9" s="2"/>
      <c r="O9" s="2"/>
      <c r="P9" s="2"/>
    </row>
    <row r="10" spans="1:16" ht="13.5" customHeight="1">
      <c r="A10" s="47"/>
      <c r="B10" s="48"/>
      <c r="C10" s="48"/>
      <c r="D10" s="49"/>
      <c r="E10" s="2" t="s">
        <v>37</v>
      </c>
      <c r="F10" s="2" t="s">
        <v>38</v>
      </c>
      <c r="G10" s="2" t="s">
        <v>16</v>
      </c>
      <c r="H10" s="2"/>
      <c r="I10" s="2"/>
      <c r="J10" s="2"/>
      <c r="K10" s="2"/>
      <c r="L10" s="2"/>
      <c r="M10" s="2"/>
      <c r="N10" s="2"/>
      <c r="O10" s="2"/>
      <c r="P10" s="2"/>
    </row>
    <row r="11" spans="1:16" ht="13.5" customHeight="1">
      <c r="A11" s="47"/>
      <c r="B11" s="48"/>
      <c r="C11" s="48"/>
      <c r="D11" s="49"/>
      <c r="E11" s="2" t="s">
        <v>39</v>
      </c>
      <c r="F11" s="2" t="s">
        <v>40</v>
      </c>
      <c r="G11" s="2" t="s">
        <v>18</v>
      </c>
      <c r="H11" s="2" t="s">
        <v>20</v>
      </c>
      <c r="I11" s="2"/>
      <c r="J11" s="2"/>
      <c r="K11" s="2"/>
      <c r="L11" s="2"/>
      <c r="M11" s="2"/>
      <c r="N11" s="2"/>
      <c r="O11" s="2"/>
      <c r="P11" s="2"/>
    </row>
    <row r="12" spans="1:16" ht="13.5" customHeight="1">
      <c r="A12" s="61"/>
      <c r="B12" s="62"/>
      <c r="C12" s="62"/>
      <c r="D12" s="63"/>
      <c r="E12" s="2" t="s">
        <v>41</v>
      </c>
      <c r="F12" s="2" t="s">
        <v>42</v>
      </c>
      <c r="G12" s="2" t="s">
        <v>33</v>
      </c>
      <c r="H12" s="2" t="s">
        <v>43</v>
      </c>
      <c r="I12" s="2" t="s">
        <v>44</v>
      </c>
      <c r="J12" s="2" t="s">
        <v>45</v>
      </c>
      <c r="K12" s="2" t="s">
        <v>46</v>
      </c>
      <c r="L12" s="2" t="s">
        <v>47</v>
      </c>
      <c r="M12" s="2"/>
      <c r="N12" s="2"/>
      <c r="O12" s="2"/>
      <c r="P12" s="2"/>
    </row>
    <row r="13" spans="1:16" ht="13.5" customHeight="1">
      <c r="A13" s="61"/>
      <c r="B13" s="62"/>
      <c r="C13" s="62"/>
      <c r="D13" s="63"/>
      <c r="E13" s="2" t="s">
        <v>48</v>
      </c>
      <c r="F13" s="2" t="s">
        <v>49</v>
      </c>
      <c r="G13" s="2" t="s">
        <v>43</v>
      </c>
      <c r="H13" s="2" t="s">
        <v>44</v>
      </c>
      <c r="I13" s="2" t="s">
        <v>45</v>
      </c>
      <c r="J13" s="2" t="s">
        <v>46</v>
      </c>
      <c r="K13" s="2" t="s">
        <v>47</v>
      </c>
      <c r="L13" s="2"/>
      <c r="M13" s="2"/>
      <c r="N13" s="2"/>
      <c r="O13" s="2"/>
      <c r="P13" s="2"/>
    </row>
    <row r="14" spans="1:16" ht="13.5" customHeight="1">
      <c r="A14" s="64"/>
      <c r="B14" s="65"/>
      <c r="C14" s="65"/>
      <c r="D14" s="66"/>
      <c r="E14" s="2" t="s">
        <v>50</v>
      </c>
      <c r="F14" s="2" t="s">
        <v>51</v>
      </c>
      <c r="G14" s="2" t="s">
        <v>16</v>
      </c>
      <c r="H14" s="2" t="s">
        <v>15</v>
      </c>
      <c r="I14" s="2" t="s">
        <v>22</v>
      </c>
      <c r="J14" s="2" t="s">
        <v>23</v>
      </c>
      <c r="K14" s="2" t="s">
        <v>19</v>
      </c>
      <c r="L14" s="2" t="s">
        <v>24</v>
      </c>
      <c r="M14" s="2" t="s">
        <v>25</v>
      </c>
      <c r="N14" s="2"/>
      <c r="O14" s="2"/>
      <c r="P14" s="2"/>
    </row>
    <row r="15" spans="1:16" ht="13.5" customHeight="1">
      <c r="A15" s="61"/>
      <c r="B15" s="62"/>
      <c r="C15" s="62"/>
      <c r="D15" s="63"/>
      <c r="E15" s="2" t="s">
        <v>52</v>
      </c>
      <c r="F15" s="2" t="s">
        <v>42</v>
      </c>
      <c r="G15" s="2" t="s">
        <v>33</v>
      </c>
      <c r="H15" s="2" t="s">
        <v>43</v>
      </c>
      <c r="I15" s="2" t="s">
        <v>44</v>
      </c>
      <c r="J15" s="2" t="s">
        <v>45</v>
      </c>
      <c r="K15" s="2" t="s">
        <v>46</v>
      </c>
      <c r="L15" s="2" t="s">
        <v>47</v>
      </c>
      <c r="M15" s="2" t="s">
        <v>53</v>
      </c>
      <c r="N15" s="2"/>
      <c r="O15" s="2"/>
      <c r="P15" s="2"/>
    </row>
    <row r="16" spans="1:16" ht="13.5" customHeight="1">
      <c r="A16" s="61"/>
      <c r="B16" s="62"/>
      <c r="C16" s="62"/>
      <c r="D16" s="63"/>
      <c r="E16" s="2" t="s">
        <v>54</v>
      </c>
      <c r="F16" s="2" t="s">
        <v>40</v>
      </c>
      <c r="G16" s="2" t="s">
        <v>22</v>
      </c>
      <c r="H16" s="2" t="s">
        <v>23</v>
      </c>
      <c r="I16" s="2" t="s">
        <v>24</v>
      </c>
      <c r="J16" s="2" t="s">
        <v>25</v>
      </c>
      <c r="K16" s="2"/>
      <c r="L16" s="2"/>
      <c r="M16" s="2"/>
      <c r="N16" s="2"/>
      <c r="O16" s="2"/>
      <c r="P16" s="2"/>
    </row>
    <row r="17" spans="1:17" ht="13.5" customHeight="1">
      <c r="A17" s="3" t="s">
        <v>55</v>
      </c>
      <c r="B17" s="4" t="s">
        <v>56</v>
      </c>
      <c r="C17" s="4" t="s">
        <v>57</v>
      </c>
      <c r="D17" s="5" t="s">
        <v>58</v>
      </c>
      <c r="E17" s="6" t="s">
        <v>59</v>
      </c>
      <c r="F17" s="7" t="s">
        <v>60</v>
      </c>
      <c r="G17" s="6" t="s">
        <v>60</v>
      </c>
      <c r="H17" s="6" t="s">
        <v>60</v>
      </c>
      <c r="I17" s="6" t="s">
        <v>60</v>
      </c>
      <c r="J17" s="6" t="s">
        <v>60</v>
      </c>
      <c r="K17" s="6" t="s">
        <v>60</v>
      </c>
      <c r="L17" s="6" t="s">
        <v>60</v>
      </c>
      <c r="M17" s="6" t="s">
        <v>60</v>
      </c>
      <c r="N17" s="6" t="s">
        <v>60</v>
      </c>
      <c r="O17" s="6" t="s">
        <v>60</v>
      </c>
      <c r="P17" s="8" t="s">
        <v>60</v>
      </c>
      <c r="Q17" s="7" t="s">
        <v>61</v>
      </c>
    </row>
    <row r="18" spans="1:20" ht="13.5" customHeight="1">
      <c r="A18" s="3" t="s">
        <v>63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 t="s">
        <v>323</v>
      </c>
      <c r="Q18" s="5"/>
      <c r="R18" s="35" t="s">
        <v>325</v>
      </c>
      <c r="S18" s="46" t="s">
        <v>330</v>
      </c>
      <c r="T18" s="35" t="s">
        <v>331</v>
      </c>
    </row>
    <row r="19" spans="1:20" s="24" customFormat="1" ht="13.5" customHeight="1">
      <c r="A19" s="19" t="s">
        <v>64</v>
      </c>
      <c r="B19" s="20" t="s">
        <v>65</v>
      </c>
      <c r="C19" s="20" t="s">
        <v>66</v>
      </c>
      <c r="D19" s="21" t="s">
        <v>67</v>
      </c>
      <c r="E19" s="22" t="s">
        <v>5</v>
      </c>
      <c r="F19" s="23">
        <v>0</v>
      </c>
      <c r="G19" s="23">
        <v>0</v>
      </c>
      <c r="H19" s="23">
        <v>0</v>
      </c>
      <c r="I19" s="23">
        <v>0</v>
      </c>
      <c r="J19" s="23">
        <v>1</v>
      </c>
      <c r="K19" s="23">
        <v>2</v>
      </c>
      <c r="L19" s="23">
        <v>2</v>
      </c>
      <c r="M19" s="23"/>
      <c r="N19" s="23"/>
      <c r="O19" s="23"/>
      <c r="P19" s="23"/>
      <c r="Q19" s="23">
        <f aca="true" t="shared" si="0" ref="Q19:Q24">IF(SUM(F19:P19),SUM(F19:P19),"")</f>
        <v>5</v>
      </c>
      <c r="R19" s="36">
        <v>16.9</v>
      </c>
      <c r="S19" s="45">
        <f>R19*(Q19*12)</f>
        <v>1013.9999999999999</v>
      </c>
      <c r="T19" s="34">
        <f>Q19*12</f>
        <v>60</v>
      </c>
    </row>
    <row r="20" spans="1:20" s="24" customFormat="1" ht="13.5" customHeight="1">
      <c r="A20" s="19" t="s">
        <v>68</v>
      </c>
      <c r="B20" s="20" t="s">
        <v>65</v>
      </c>
      <c r="C20" s="20" t="s">
        <v>66</v>
      </c>
      <c r="D20" s="21" t="s">
        <v>67</v>
      </c>
      <c r="E20" s="22" t="s">
        <v>13</v>
      </c>
      <c r="F20" s="23">
        <v>1</v>
      </c>
      <c r="G20" s="23">
        <v>6</v>
      </c>
      <c r="H20" s="23"/>
      <c r="I20" s="23"/>
      <c r="J20" s="23"/>
      <c r="K20" s="23"/>
      <c r="L20" s="23"/>
      <c r="M20" s="23"/>
      <c r="N20" s="23"/>
      <c r="O20" s="23"/>
      <c r="P20" s="23"/>
      <c r="Q20" s="23">
        <f t="shared" si="0"/>
        <v>7</v>
      </c>
      <c r="R20" s="36">
        <v>16.9</v>
      </c>
      <c r="S20" s="45">
        <f>R20*(Q20*12)</f>
        <v>1419.6</v>
      </c>
      <c r="T20" s="34">
        <f>Q20*12</f>
        <v>84</v>
      </c>
    </row>
    <row r="21" spans="1:20" s="24" customFormat="1" ht="13.5" customHeight="1">
      <c r="A21" s="19" t="s">
        <v>69</v>
      </c>
      <c r="B21" s="20"/>
      <c r="C21" s="20" t="s">
        <v>70</v>
      </c>
      <c r="D21" s="21" t="s">
        <v>71</v>
      </c>
      <c r="E21" s="22" t="s">
        <v>21</v>
      </c>
      <c r="F21" s="23">
        <v>1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>
        <f t="shared" si="0"/>
        <v>1</v>
      </c>
      <c r="R21" s="36">
        <v>18.9</v>
      </c>
      <c r="S21" s="45">
        <f>R21*(Q21*12)</f>
        <v>226.79999999999998</v>
      </c>
      <c r="T21" s="34">
        <f>Q21*12</f>
        <v>12</v>
      </c>
    </row>
    <row r="22" spans="1:20" s="24" customFormat="1" ht="13.5" customHeight="1">
      <c r="A22" s="19" t="s">
        <v>72</v>
      </c>
      <c r="B22" s="20" t="s">
        <v>73</v>
      </c>
      <c r="C22" s="20" t="s">
        <v>74</v>
      </c>
      <c r="D22" s="21" t="s">
        <v>75</v>
      </c>
      <c r="E22" s="22" t="s">
        <v>26</v>
      </c>
      <c r="F22" s="23">
        <v>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>
        <f t="shared" si="0"/>
        <v>1</v>
      </c>
      <c r="R22" s="36">
        <v>18.9</v>
      </c>
      <c r="S22" s="45">
        <f>R22*(Q22*12)</f>
        <v>226.79999999999998</v>
      </c>
      <c r="T22" s="34">
        <f>Q22*12</f>
        <v>12</v>
      </c>
    </row>
    <row r="23" spans="1:20" s="24" customFormat="1" ht="13.5" customHeight="1">
      <c r="A23" s="19" t="s">
        <v>76</v>
      </c>
      <c r="B23" s="20" t="s">
        <v>65</v>
      </c>
      <c r="C23" s="20" t="s">
        <v>77</v>
      </c>
      <c r="D23" s="21" t="s">
        <v>78</v>
      </c>
      <c r="E23" s="22" t="s">
        <v>5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1</v>
      </c>
      <c r="L23" s="23">
        <v>2</v>
      </c>
      <c r="M23" s="23"/>
      <c r="N23" s="23"/>
      <c r="O23" s="23"/>
      <c r="P23" s="23"/>
      <c r="Q23" s="23">
        <f t="shared" si="0"/>
        <v>3</v>
      </c>
      <c r="R23" s="36">
        <v>18.9</v>
      </c>
      <c r="S23" s="45">
        <f>R23*(Q23*12)</f>
        <v>680.4</v>
      </c>
      <c r="T23" s="34">
        <f>Q23*12</f>
        <v>36</v>
      </c>
    </row>
    <row r="24" spans="1:20" s="24" customFormat="1" ht="13.5" customHeight="1">
      <c r="A24" s="19" t="s">
        <v>79</v>
      </c>
      <c r="B24" s="20" t="s">
        <v>73</v>
      </c>
      <c r="C24" s="20" t="s">
        <v>80</v>
      </c>
      <c r="D24" s="21" t="s">
        <v>81</v>
      </c>
      <c r="E24" s="22" t="s">
        <v>26</v>
      </c>
      <c r="F24" s="23">
        <v>1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>
        <f t="shared" si="0"/>
        <v>1</v>
      </c>
      <c r="R24" s="36">
        <v>18.9</v>
      </c>
      <c r="S24" s="45">
        <f>R24*(Q24*12)</f>
        <v>226.79999999999998</v>
      </c>
      <c r="T24" s="34">
        <f>Q24*12</f>
        <v>12</v>
      </c>
    </row>
    <row r="25" spans="1:20" s="24" customFormat="1" ht="13.5" customHeight="1">
      <c r="A25" s="25" t="s">
        <v>82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  <c r="R25" s="36"/>
      <c r="S25" s="45">
        <f>R25*(Q25*12)</f>
        <v>0</v>
      </c>
      <c r="T25" s="34">
        <f>Q25*12</f>
        <v>0</v>
      </c>
    </row>
    <row r="26" spans="1:20" s="24" customFormat="1" ht="13.5" customHeight="1">
      <c r="A26" s="19" t="s">
        <v>68</v>
      </c>
      <c r="B26" s="20" t="s">
        <v>83</v>
      </c>
      <c r="C26" s="20" t="s">
        <v>84</v>
      </c>
      <c r="D26" s="21" t="s">
        <v>85</v>
      </c>
      <c r="E26" s="22" t="s">
        <v>2</v>
      </c>
      <c r="F26" s="23">
        <v>2</v>
      </c>
      <c r="G26" s="2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>
        <f aca="true" t="shared" si="1" ref="Q26:Q57">IF(SUM(F26:P26),SUM(F26:P26),"")</f>
        <v>2</v>
      </c>
      <c r="R26" s="36">
        <v>16.9</v>
      </c>
      <c r="S26" s="45">
        <f>R26*(Q26*12)</f>
        <v>405.59999999999997</v>
      </c>
      <c r="T26" s="34">
        <f>Q26*12</f>
        <v>24</v>
      </c>
    </row>
    <row r="27" spans="1:20" s="24" customFormat="1" ht="13.5" customHeight="1">
      <c r="A27" s="19" t="s">
        <v>68</v>
      </c>
      <c r="B27" s="20" t="s">
        <v>83</v>
      </c>
      <c r="C27" s="20" t="s">
        <v>86</v>
      </c>
      <c r="D27" s="21" t="s">
        <v>87</v>
      </c>
      <c r="E27" s="22" t="s">
        <v>2</v>
      </c>
      <c r="F27" s="23">
        <v>0</v>
      </c>
      <c r="G27" s="23">
        <v>4</v>
      </c>
      <c r="H27" s="23"/>
      <c r="I27" s="23"/>
      <c r="J27" s="23"/>
      <c r="K27" s="23"/>
      <c r="L27" s="23"/>
      <c r="M27" s="23"/>
      <c r="N27" s="23"/>
      <c r="O27" s="23"/>
      <c r="P27" s="23"/>
      <c r="Q27" s="23">
        <f t="shared" si="1"/>
        <v>4</v>
      </c>
      <c r="R27" s="36">
        <v>16.9</v>
      </c>
      <c r="S27" s="45">
        <f>R27*(Q27*12)</f>
        <v>811.1999999999999</v>
      </c>
      <c r="T27" s="34">
        <f>Q27*12</f>
        <v>48</v>
      </c>
    </row>
    <row r="28" spans="1:20" s="24" customFormat="1" ht="13.5" customHeight="1">
      <c r="A28" s="19" t="s">
        <v>68</v>
      </c>
      <c r="B28" s="20" t="s">
        <v>83</v>
      </c>
      <c r="C28" s="20" t="s">
        <v>88</v>
      </c>
      <c r="D28" s="21" t="s">
        <v>89</v>
      </c>
      <c r="E28" s="22" t="s">
        <v>2</v>
      </c>
      <c r="F28" s="23">
        <v>1</v>
      </c>
      <c r="G28" s="23">
        <v>0</v>
      </c>
      <c r="H28" s="23"/>
      <c r="I28" s="23"/>
      <c r="J28" s="23"/>
      <c r="K28" s="23"/>
      <c r="L28" s="23"/>
      <c r="M28" s="23"/>
      <c r="N28" s="23"/>
      <c r="O28" s="23"/>
      <c r="P28" s="23"/>
      <c r="Q28" s="23">
        <f t="shared" si="1"/>
        <v>1</v>
      </c>
      <c r="R28" s="36">
        <v>16.9</v>
      </c>
      <c r="S28" s="45">
        <f>R28*(Q28*12)</f>
        <v>202.79999999999998</v>
      </c>
      <c r="T28" s="34">
        <f>Q28*12</f>
        <v>12</v>
      </c>
    </row>
    <row r="29" spans="1:20" s="24" customFormat="1" ht="13.5" customHeight="1">
      <c r="A29" s="19" t="s">
        <v>68</v>
      </c>
      <c r="B29" s="20" t="s">
        <v>83</v>
      </c>
      <c r="C29" s="20" t="s">
        <v>90</v>
      </c>
      <c r="D29" s="21" t="s">
        <v>91</v>
      </c>
      <c r="E29" s="22" t="s">
        <v>2</v>
      </c>
      <c r="F29" s="23">
        <v>0</v>
      </c>
      <c r="G29" s="23">
        <v>1</v>
      </c>
      <c r="H29" s="23"/>
      <c r="I29" s="23"/>
      <c r="J29" s="23"/>
      <c r="K29" s="23"/>
      <c r="L29" s="23"/>
      <c r="M29" s="23"/>
      <c r="N29" s="23"/>
      <c r="O29" s="23"/>
      <c r="P29" s="23"/>
      <c r="Q29" s="23">
        <f t="shared" si="1"/>
        <v>1</v>
      </c>
      <c r="R29" s="36">
        <v>16.9</v>
      </c>
      <c r="S29" s="45">
        <f>R29*(Q29*12)</f>
        <v>202.79999999999998</v>
      </c>
      <c r="T29" s="34">
        <f>Q29*12</f>
        <v>12</v>
      </c>
    </row>
    <row r="30" spans="1:20" s="24" customFormat="1" ht="13.5" customHeight="1">
      <c r="A30" s="19" t="s">
        <v>92</v>
      </c>
      <c r="B30" s="20" t="s">
        <v>83</v>
      </c>
      <c r="C30" s="20" t="s">
        <v>93</v>
      </c>
      <c r="D30" s="21" t="s">
        <v>94</v>
      </c>
      <c r="E30" s="22" t="s">
        <v>2</v>
      </c>
      <c r="F30" s="23">
        <v>0</v>
      </c>
      <c r="G30" s="23">
        <v>3</v>
      </c>
      <c r="H30" s="23"/>
      <c r="I30" s="23"/>
      <c r="J30" s="23"/>
      <c r="K30" s="23"/>
      <c r="L30" s="23"/>
      <c r="M30" s="23"/>
      <c r="N30" s="23"/>
      <c r="O30" s="23"/>
      <c r="P30" s="23"/>
      <c r="Q30" s="23">
        <f t="shared" si="1"/>
        <v>3</v>
      </c>
      <c r="R30" s="36">
        <v>19.9</v>
      </c>
      <c r="S30" s="45">
        <f>R30*(Q30*12)</f>
        <v>716.4</v>
      </c>
      <c r="T30" s="34">
        <f>Q30*12</f>
        <v>36</v>
      </c>
    </row>
    <row r="31" spans="1:20" s="33" customFormat="1" ht="13.5" customHeight="1">
      <c r="A31" s="28" t="s">
        <v>95</v>
      </c>
      <c r="B31" s="29" t="s">
        <v>65</v>
      </c>
      <c r="C31" s="29" t="s">
        <v>96</v>
      </c>
      <c r="D31" s="30" t="s">
        <v>78</v>
      </c>
      <c r="E31" s="31" t="s">
        <v>13</v>
      </c>
      <c r="F31" s="32"/>
      <c r="G31" s="32"/>
      <c r="H31" s="32">
        <v>0</v>
      </c>
      <c r="I31" s="32"/>
      <c r="J31" s="32">
        <v>71</v>
      </c>
      <c r="K31" s="32"/>
      <c r="L31" s="32"/>
      <c r="M31" s="32"/>
      <c r="N31" s="32"/>
      <c r="O31" s="32"/>
      <c r="P31" s="32"/>
      <c r="Q31" s="32">
        <f t="shared" si="1"/>
        <v>71</v>
      </c>
      <c r="R31" s="36">
        <v>21.9</v>
      </c>
      <c r="S31" s="45">
        <f>R31*(Q31*12)</f>
        <v>18658.8</v>
      </c>
      <c r="T31" s="34">
        <f>Q31*12</f>
        <v>852</v>
      </c>
    </row>
    <row r="32" spans="1:20" s="33" customFormat="1" ht="13.5" customHeight="1">
      <c r="A32" s="28" t="s">
        <v>97</v>
      </c>
      <c r="B32" s="29" t="s">
        <v>65</v>
      </c>
      <c r="C32" s="29" t="s">
        <v>96</v>
      </c>
      <c r="D32" s="30" t="s">
        <v>78</v>
      </c>
      <c r="E32" s="31" t="s">
        <v>27</v>
      </c>
      <c r="F32" s="32">
        <v>1</v>
      </c>
      <c r="G32" s="32">
        <v>1</v>
      </c>
      <c r="H32" s="32">
        <v>1</v>
      </c>
      <c r="I32" s="32">
        <v>0</v>
      </c>
      <c r="J32" s="32">
        <v>0</v>
      </c>
      <c r="K32" s="32">
        <v>0</v>
      </c>
      <c r="L32" s="32">
        <v>0</v>
      </c>
      <c r="M32" s="32"/>
      <c r="N32" s="32"/>
      <c r="O32" s="32"/>
      <c r="P32" s="32"/>
      <c r="Q32" s="32">
        <f t="shared" si="1"/>
        <v>3</v>
      </c>
      <c r="R32" s="36">
        <v>21.9</v>
      </c>
      <c r="S32" s="45">
        <f>R32*(Q32*12)</f>
        <v>788.4</v>
      </c>
      <c r="T32" s="34">
        <f>Q32*12</f>
        <v>36</v>
      </c>
    </row>
    <row r="33" spans="1:20" s="33" customFormat="1" ht="13.5" customHeight="1">
      <c r="A33" s="28" t="s">
        <v>95</v>
      </c>
      <c r="B33" s="29" t="s">
        <v>65</v>
      </c>
      <c r="C33" s="29" t="s">
        <v>98</v>
      </c>
      <c r="D33" s="30" t="s">
        <v>99</v>
      </c>
      <c r="E33" s="31" t="s">
        <v>13</v>
      </c>
      <c r="F33" s="32"/>
      <c r="G33" s="32"/>
      <c r="H33" s="32">
        <v>0</v>
      </c>
      <c r="I33" s="32"/>
      <c r="J33" s="32">
        <v>1</v>
      </c>
      <c r="K33" s="32"/>
      <c r="L33" s="32"/>
      <c r="M33" s="32"/>
      <c r="N33" s="32"/>
      <c r="O33" s="32"/>
      <c r="P33" s="32"/>
      <c r="Q33" s="32">
        <f t="shared" si="1"/>
        <v>1</v>
      </c>
      <c r="R33" s="36">
        <v>21.9</v>
      </c>
      <c r="S33" s="45">
        <f>R33*(Q33*12)</f>
        <v>262.79999999999995</v>
      </c>
      <c r="T33" s="34">
        <f>Q33*12</f>
        <v>12</v>
      </c>
    </row>
    <row r="34" spans="1:20" s="33" customFormat="1" ht="13.5" customHeight="1">
      <c r="A34" s="28" t="s">
        <v>95</v>
      </c>
      <c r="B34" s="29" t="s">
        <v>65</v>
      </c>
      <c r="C34" s="29" t="s">
        <v>100</v>
      </c>
      <c r="D34" s="30" t="s">
        <v>101</v>
      </c>
      <c r="E34" s="31" t="s">
        <v>13</v>
      </c>
      <c r="F34" s="32"/>
      <c r="G34" s="32"/>
      <c r="H34" s="32">
        <v>0</v>
      </c>
      <c r="I34" s="32"/>
      <c r="J34" s="32">
        <v>1</v>
      </c>
      <c r="K34" s="32"/>
      <c r="L34" s="32"/>
      <c r="M34" s="32"/>
      <c r="N34" s="32"/>
      <c r="O34" s="32"/>
      <c r="P34" s="32"/>
      <c r="Q34" s="32">
        <f t="shared" si="1"/>
        <v>1</v>
      </c>
      <c r="R34" s="36">
        <v>21.9</v>
      </c>
      <c r="S34" s="45">
        <f>R34*(Q34*12)</f>
        <v>262.79999999999995</v>
      </c>
      <c r="T34" s="34">
        <f>Q34*12</f>
        <v>12</v>
      </c>
    </row>
    <row r="35" spans="1:20" s="33" customFormat="1" ht="13.5" customHeight="1">
      <c r="A35" s="28" t="s">
        <v>95</v>
      </c>
      <c r="B35" s="29" t="s">
        <v>65</v>
      </c>
      <c r="C35" s="29" t="s">
        <v>102</v>
      </c>
      <c r="D35" s="30" t="s">
        <v>103</v>
      </c>
      <c r="E35" s="31" t="s">
        <v>13</v>
      </c>
      <c r="F35" s="32"/>
      <c r="G35" s="32"/>
      <c r="H35" s="32">
        <v>0</v>
      </c>
      <c r="I35" s="32"/>
      <c r="J35" s="32">
        <v>10</v>
      </c>
      <c r="K35" s="32"/>
      <c r="L35" s="32"/>
      <c r="M35" s="32"/>
      <c r="N35" s="32"/>
      <c r="O35" s="32"/>
      <c r="P35" s="32"/>
      <c r="Q35" s="32">
        <f t="shared" si="1"/>
        <v>10</v>
      </c>
      <c r="R35" s="36">
        <v>21.9</v>
      </c>
      <c r="S35" s="45">
        <f>R35*(Q35*12)</f>
        <v>2628</v>
      </c>
      <c r="T35" s="34">
        <f>Q35*12</f>
        <v>120</v>
      </c>
    </row>
    <row r="36" spans="1:20" s="33" customFormat="1" ht="13.5" customHeight="1">
      <c r="A36" s="28" t="s">
        <v>95</v>
      </c>
      <c r="B36" s="29" t="s">
        <v>65</v>
      </c>
      <c r="C36" s="29" t="s">
        <v>104</v>
      </c>
      <c r="D36" s="30" t="s">
        <v>105</v>
      </c>
      <c r="E36" s="31" t="s">
        <v>13</v>
      </c>
      <c r="F36" s="32"/>
      <c r="G36" s="32"/>
      <c r="H36" s="32">
        <v>0</v>
      </c>
      <c r="I36" s="32"/>
      <c r="J36" s="32">
        <v>10</v>
      </c>
      <c r="K36" s="32"/>
      <c r="L36" s="32"/>
      <c r="M36" s="32"/>
      <c r="N36" s="32"/>
      <c r="O36" s="32"/>
      <c r="P36" s="32"/>
      <c r="Q36" s="32">
        <f t="shared" si="1"/>
        <v>10</v>
      </c>
      <c r="R36" s="36">
        <v>21.9</v>
      </c>
      <c r="S36" s="45">
        <f>R36*(Q36*12)</f>
        <v>2628</v>
      </c>
      <c r="T36" s="34">
        <f>Q36*12</f>
        <v>120</v>
      </c>
    </row>
    <row r="37" spans="1:20" s="33" customFormat="1" ht="13.5" customHeight="1">
      <c r="A37" s="28" t="s">
        <v>95</v>
      </c>
      <c r="B37" s="29" t="s">
        <v>65</v>
      </c>
      <c r="C37" s="29" t="s">
        <v>106</v>
      </c>
      <c r="D37" s="30" t="s">
        <v>107</v>
      </c>
      <c r="E37" s="31" t="s">
        <v>13</v>
      </c>
      <c r="F37" s="32"/>
      <c r="G37" s="32"/>
      <c r="H37" s="32">
        <v>0</v>
      </c>
      <c r="I37" s="32"/>
      <c r="J37" s="32">
        <v>7</v>
      </c>
      <c r="K37" s="32"/>
      <c r="L37" s="32"/>
      <c r="M37" s="32"/>
      <c r="N37" s="32"/>
      <c r="O37" s="32"/>
      <c r="P37" s="32"/>
      <c r="Q37" s="32">
        <f t="shared" si="1"/>
        <v>7</v>
      </c>
      <c r="R37" s="36">
        <v>21.9</v>
      </c>
      <c r="S37" s="45">
        <f>R37*(Q37*12)</f>
        <v>1839.6</v>
      </c>
      <c r="T37" s="34">
        <f>Q37*12</f>
        <v>84</v>
      </c>
    </row>
    <row r="38" spans="1:20" s="33" customFormat="1" ht="13.5" customHeight="1">
      <c r="A38" s="28" t="s">
        <v>108</v>
      </c>
      <c r="B38" s="29" t="s">
        <v>65</v>
      </c>
      <c r="C38" s="29" t="s">
        <v>109</v>
      </c>
      <c r="D38" s="30" t="s">
        <v>110</v>
      </c>
      <c r="E38" s="31" t="s">
        <v>13</v>
      </c>
      <c r="F38" s="32"/>
      <c r="G38" s="32"/>
      <c r="H38" s="32">
        <v>0</v>
      </c>
      <c r="I38" s="32"/>
      <c r="J38" s="32">
        <v>2</v>
      </c>
      <c r="K38" s="32"/>
      <c r="L38" s="32"/>
      <c r="M38" s="32"/>
      <c r="N38" s="32"/>
      <c r="O38" s="32"/>
      <c r="P38" s="32"/>
      <c r="Q38" s="32">
        <f t="shared" si="1"/>
        <v>2</v>
      </c>
      <c r="R38" s="36">
        <v>21.9</v>
      </c>
      <c r="S38" s="45">
        <f>R38*(Q38*12)</f>
        <v>525.5999999999999</v>
      </c>
      <c r="T38" s="34">
        <f>Q38*12</f>
        <v>24</v>
      </c>
    </row>
    <row r="39" spans="1:20" s="33" customFormat="1" ht="13.5" customHeight="1">
      <c r="A39" s="28" t="s">
        <v>108</v>
      </c>
      <c r="B39" s="29" t="s">
        <v>65</v>
      </c>
      <c r="C39" s="29" t="s">
        <v>111</v>
      </c>
      <c r="D39" s="30" t="s">
        <v>112</v>
      </c>
      <c r="E39" s="31" t="s">
        <v>13</v>
      </c>
      <c r="F39" s="32"/>
      <c r="G39" s="32"/>
      <c r="H39" s="32">
        <v>0</v>
      </c>
      <c r="I39" s="32"/>
      <c r="J39" s="32">
        <v>18</v>
      </c>
      <c r="K39" s="32"/>
      <c r="L39" s="32"/>
      <c r="M39" s="32"/>
      <c r="N39" s="32"/>
      <c r="O39" s="32"/>
      <c r="P39" s="32"/>
      <c r="Q39" s="32">
        <f t="shared" si="1"/>
        <v>18</v>
      </c>
      <c r="R39" s="36">
        <v>21.9</v>
      </c>
      <c r="S39" s="45">
        <f>R39*(Q39*12)</f>
        <v>4730.4</v>
      </c>
      <c r="T39" s="34">
        <f>Q39*12</f>
        <v>216</v>
      </c>
    </row>
    <row r="40" spans="1:20" s="33" customFormat="1" ht="13.5" customHeight="1">
      <c r="A40" s="28" t="s">
        <v>113</v>
      </c>
      <c r="B40" s="29" t="s">
        <v>62</v>
      </c>
      <c r="C40" s="29" t="s">
        <v>114</v>
      </c>
      <c r="D40" s="30" t="s">
        <v>115</v>
      </c>
      <c r="E40" s="31" t="s">
        <v>35</v>
      </c>
      <c r="F40" s="32"/>
      <c r="G40" s="32">
        <v>1</v>
      </c>
      <c r="H40" s="32"/>
      <c r="I40" s="32"/>
      <c r="J40" s="32"/>
      <c r="K40" s="32"/>
      <c r="L40" s="32"/>
      <c r="M40" s="32"/>
      <c r="N40" s="32"/>
      <c r="O40" s="32"/>
      <c r="P40" s="32"/>
      <c r="Q40" s="32">
        <f t="shared" si="1"/>
        <v>1</v>
      </c>
      <c r="R40" s="36">
        <v>21.9</v>
      </c>
      <c r="S40" s="45">
        <f>R40*(Q40*12)</f>
        <v>262.79999999999995</v>
      </c>
      <c r="T40" s="34">
        <f>Q40*12</f>
        <v>12</v>
      </c>
    </row>
    <row r="41" spans="1:20" s="33" customFormat="1" ht="13.5" customHeight="1">
      <c r="A41" s="28" t="s">
        <v>116</v>
      </c>
      <c r="B41" s="29" t="s">
        <v>65</v>
      </c>
      <c r="C41" s="29" t="s">
        <v>117</v>
      </c>
      <c r="D41" s="30" t="s">
        <v>118</v>
      </c>
      <c r="E41" s="31" t="s">
        <v>13</v>
      </c>
      <c r="F41" s="32"/>
      <c r="G41" s="32"/>
      <c r="H41" s="32">
        <v>0</v>
      </c>
      <c r="I41" s="32"/>
      <c r="J41" s="32">
        <v>6</v>
      </c>
      <c r="K41" s="32"/>
      <c r="L41" s="32"/>
      <c r="M41" s="32"/>
      <c r="N41" s="32"/>
      <c r="O41" s="32"/>
      <c r="P41" s="32"/>
      <c r="Q41" s="32">
        <f t="shared" si="1"/>
        <v>6</v>
      </c>
      <c r="R41" s="36">
        <v>21.9</v>
      </c>
      <c r="S41" s="45">
        <f>R41*(Q41*12)</f>
        <v>1576.8</v>
      </c>
      <c r="T41" s="34">
        <f>Q41*12</f>
        <v>72</v>
      </c>
    </row>
    <row r="42" spans="1:20" s="33" customFormat="1" ht="13.5" customHeight="1">
      <c r="A42" s="28" t="s">
        <v>119</v>
      </c>
      <c r="B42" s="29" t="s">
        <v>65</v>
      </c>
      <c r="C42" s="29" t="s">
        <v>120</v>
      </c>
      <c r="D42" s="30" t="s">
        <v>121</v>
      </c>
      <c r="E42" s="31" t="s">
        <v>13</v>
      </c>
      <c r="F42" s="32"/>
      <c r="G42" s="32"/>
      <c r="H42" s="32">
        <v>0</v>
      </c>
      <c r="I42" s="32"/>
      <c r="J42" s="32">
        <v>5</v>
      </c>
      <c r="K42" s="32"/>
      <c r="L42" s="32"/>
      <c r="M42" s="32"/>
      <c r="N42" s="32"/>
      <c r="O42" s="32"/>
      <c r="P42" s="32"/>
      <c r="Q42" s="32">
        <f t="shared" si="1"/>
        <v>5</v>
      </c>
      <c r="R42" s="36">
        <v>16.9</v>
      </c>
      <c r="S42" s="45">
        <f>R42*(Q42*12)</f>
        <v>1013.9999999999999</v>
      </c>
      <c r="T42" s="34">
        <f>Q42*12</f>
        <v>60</v>
      </c>
    </row>
    <row r="43" spans="1:20" s="33" customFormat="1" ht="13.5" customHeight="1">
      <c r="A43" s="28" t="s">
        <v>122</v>
      </c>
      <c r="B43" s="29" t="s">
        <v>65</v>
      </c>
      <c r="C43" s="29" t="s">
        <v>123</v>
      </c>
      <c r="D43" s="30" t="s">
        <v>124</v>
      </c>
      <c r="E43" s="31" t="s">
        <v>27</v>
      </c>
      <c r="F43" s="32">
        <v>0</v>
      </c>
      <c r="G43" s="32">
        <v>0</v>
      </c>
      <c r="H43" s="32">
        <v>0</v>
      </c>
      <c r="I43" s="32">
        <v>1</v>
      </c>
      <c r="J43" s="32">
        <v>0</v>
      </c>
      <c r="K43" s="32">
        <v>0</v>
      </c>
      <c r="L43" s="32">
        <v>0</v>
      </c>
      <c r="M43" s="32"/>
      <c r="N43" s="32"/>
      <c r="O43" s="32"/>
      <c r="P43" s="32"/>
      <c r="Q43" s="32">
        <f t="shared" si="1"/>
        <v>1</v>
      </c>
      <c r="R43" s="36">
        <v>16.9</v>
      </c>
      <c r="S43" s="45">
        <f>R43*(Q43*12)</f>
        <v>202.79999999999998</v>
      </c>
      <c r="T43" s="34">
        <f>Q43*12</f>
        <v>12</v>
      </c>
    </row>
    <row r="44" spans="1:20" s="33" customFormat="1" ht="13.5" customHeight="1">
      <c r="A44" s="28" t="s">
        <v>119</v>
      </c>
      <c r="B44" s="29" t="s">
        <v>65</v>
      </c>
      <c r="C44" s="29" t="s">
        <v>123</v>
      </c>
      <c r="D44" s="30" t="s">
        <v>124</v>
      </c>
      <c r="E44" s="31" t="s">
        <v>13</v>
      </c>
      <c r="F44" s="32"/>
      <c r="G44" s="32"/>
      <c r="H44" s="32">
        <v>0</v>
      </c>
      <c r="I44" s="32"/>
      <c r="J44" s="32">
        <v>14</v>
      </c>
      <c r="K44" s="32"/>
      <c r="L44" s="32"/>
      <c r="M44" s="32"/>
      <c r="N44" s="32"/>
      <c r="O44" s="32"/>
      <c r="P44" s="32"/>
      <c r="Q44" s="32">
        <f t="shared" si="1"/>
        <v>14</v>
      </c>
      <c r="R44" s="36">
        <v>16.9</v>
      </c>
      <c r="S44" s="45">
        <f>R44*(Q44*12)</f>
        <v>2839.2</v>
      </c>
      <c r="T44" s="34">
        <f>Q44*12</f>
        <v>168</v>
      </c>
    </row>
    <row r="45" spans="1:20" s="33" customFormat="1" ht="13.5" customHeight="1">
      <c r="A45" s="28" t="s">
        <v>125</v>
      </c>
      <c r="B45" s="29" t="s">
        <v>83</v>
      </c>
      <c r="C45" s="29" t="s">
        <v>126</v>
      </c>
      <c r="D45" s="30" t="s">
        <v>127</v>
      </c>
      <c r="E45" s="31" t="s">
        <v>37</v>
      </c>
      <c r="F45" s="32"/>
      <c r="G45" s="32">
        <v>1</v>
      </c>
      <c r="H45" s="32"/>
      <c r="I45" s="32"/>
      <c r="J45" s="32"/>
      <c r="K45" s="32"/>
      <c r="L45" s="32"/>
      <c r="M45" s="32"/>
      <c r="N45" s="32"/>
      <c r="O45" s="32"/>
      <c r="P45" s="32"/>
      <c r="Q45" s="32">
        <f t="shared" si="1"/>
        <v>1</v>
      </c>
      <c r="R45" s="36">
        <v>23.9</v>
      </c>
      <c r="S45" s="45">
        <f>R45*(Q45*12)</f>
        <v>286.79999999999995</v>
      </c>
      <c r="T45" s="34">
        <f>Q45*12</f>
        <v>12</v>
      </c>
    </row>
    <row r="46" spans="1:20" s="33" customFormat="1" ht="13.5" customHeight="1">
      <c r="A46" s="28" t="s">
        <v>128</v>
      </c>
      <c r="B46" s="29" t="s">
        <v>62</v>
      </c>
      <c r="C46" s="29" t="s">
        <v>129</v>
      </c>
      <c r="D46" s="30" t="s">
        <v>130</v>
      </c>
      <c r="E46" s="31" t="s">
        <v>35</v>
      </c>
      <c r="F46" s="32">
        <v>1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>
        <f t="shared" si="1"/>
        <v>1</v>
      </c>
      <c r="R46" s="36">
        <v>21.9</v>
      </c>
      <c r="S46" s="45">
        <f>R46*(Q46*12)</f>
        <v>262.79999999999995</v>
      </c>
      <c r="T46" s="34">
        <f>Q46*12</f>
        <v>12</v>
      </c>
    </row>
    <row r="47" spans="1:20" s="33" customFormat="1" ht="13.5" customHeight="1">
      <c r="A47" s="28" t="s">
        <v>128</v>
      </c>
      <c r="B47" s="29" t="s">
        <v>62</v>
      </c>
      <c r="C47" s="29" t="s">
        <v>131</v>
      </c>
      <c r="D47" s="30" t="s">
        <v>132</v>
      </c>
      <c r="E47" s="31" t="s">
        <v>35</v>
      </c>
      <c r="F47" s="32">
        <v>1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>
        <f t="shared" si="1"/>
        <v>1</v>
      </c>
      <c r="R47" s="36">
        <v>21.9</v>
      </c>
      <c r="S47" s="45">
        <f>R47*(Q47*12)</f>
        <v>262.79999999999995</v>
      </c>
      <c r="T47" s="34">
        <f>Q47*12</f>
        <v>12</v>
      </c>
    </row>
    <row r="48" spans="1:20" s="33" customFormat="1" ht="13.5" customHeight="1">
      <c r="A48" s="28" t="s">
        <v>128</v>
      </c>
      <c r="B48" s="29" t="s">
        <v>65</v>
      </c>
      <c r="C48" s="29" t="s">
        <v>133</v>
      </c>
      <c r="D48" s="30" t="s">
        <v>134</v>
      </c>
      <c r="E48" s="31" t="s">
        <v>13</v>
      </c>
      <c r="F48" s="32"/>
      <c r="G48" s="32"/>
      <c r="H48" s="32"/>
      <c r="I48" s="32"/>
      <c r="J48" s="32">
        <v>1</v>
      </c>
      <c r="K48" s="32"/>
      <c r="L48" s="32"/>
      <c r="M48" s="32"/>
      <c r="N48" s="32"/>
      <c r="O48" s="32"/>
      <c r="P48" s="32"/>
      <c r="Q48" s="32">
        <f t="shared" si="1"/>
        <v>1</v>
      </c>
      <c r="R48" s="36">
        <v>21.9</v>
      </c>
      <c r="S48" s="45">
        <f>R48*(Q48*12)</f>
        <v>262.79999999999995</v>
      </c>
      <c r="T48" s="34">
        <f>Q48*12</f>
        <v>12</v>
      </c>
    </row>
    <row r="49" spans="1:20" s="33" customFormat="1" ht="13.5" customHeight="1">
      <c r="A49" s="28" t="s">
        <v>135</v>
      </c>
      <c r="B49" s="29" t="s">
        <v>83</v>
      </c>
      <c r="C49" s="29" t="s">
        <v>136</v>
      </c>
      <c r="D49" s="30" t="s">
        <v>137</v>
      </c>
      <c r="E49" s="31" t="s">
        <v>37</v>
      </c>
      <c r="F49" s="32"/>
      <c r="G49" s="32">
        <v>1</v>
      </c>
      <c r="H49" s="32"/>
      <c r="I49" s="32"/>
      <c r="J49" s="32"/>
      <c r="K49" s="32"/>
      <c r="L49" s="32"/>
      <c r="M49" s="32"/>
      <c r="N49" s="32"/>
      <c r="O49" s="32"/>
      <c r="P49" s="32"/>
      <c r="Q49" s="32">
        <f t="shared" si="1"/>
        <v>1</v>
      </c>
      <c r="R49" s="36">
        <v>21.9</v>
      </c>
      <c r="S49" s="45">
        <f>R49*(Q49*12)</f>
        <v>262.79999999999995</v>
      </c>
      <c r="T49" s="34">
        <f>Q49*12</f>
        <v>12</v>
      </c>
    </row>
    <row r="50" spans="1:20" s="33" customFormat="1" ht="13.5" customHeight="1">
      <c r="A50" s="28" t="s">
        <v>138</v>
      </c>
      <c r="B50" s="29" t="s">
        <v>65</v>
      </c>
      <c r="C50" s="29" t="s">
        <v>139</v>
      </c>
      <c r="D50" s="30" t="s">
        <v>140</v>
      </c>
      <c r="E50" s="31" t="s">
        <v>13</v>
      </c>
      <c r="F50" s="32"/>
      <c r="G50" s="32"/>
      <c r="H50" s="32">
        <v>0</v>
      </c>
      <c r="I50" s="32"/>
      <c r="J50" s="32">
        <v>1</v>
      </c>
      <c r="K50" s="32"/>
      <c r="L50" s="32"/>
      <c r="M50" s="32"/>
      <c r="N50" s="32"/>
      <c r="O50" s="32"/>
      <c r="P50" s="32"/>
      <c r="Q50" s="32">
        <f t="shared" si="1"/>
        <v>1</v>
      </c>
      <c r="R50" s="36">
        <v>21.9</v>
      </c>
      <c r="S50" s="45">
        <f>R50*(Q50*12)</f>
        <v>262.79999999999995</v>
      </c>
      <c r="T50" s="34">
        <f>Q50*12</f>
        <v>12</v>
      </c>
    </row>
    <row r="51" spans="1:20" s="33" customFormat="1" ht="13.5" customHeight="1">
      <c r="A51" s="28" t="s">
        <v>141</v>
      </c>
      <c r="B51" s="29" t="s">
        <v>62</v>
      </c>
      <c r="C51" s="29" t="s">
        <v>142</v>
      </c>
      <c r="D51" s="30" t="s">
        <v>143</v>
      </c>
      <c r="E51" s="31" t="s">
        <v>35</v>
      </c>
      <c r="F51" s="32"/>
      <c r="G51" s="32">
        <v>6</v>
      </c>
      <c r="H51" s="32"/>
      <c r="I51" s="32"/>
      <c r="J51" s="32"/>
      <c r="K51" s="32"/>
      <c r="L51" s="32"/>
      <c r="M51" s="32"/>
      <c r="N51" s="32"/>
      <c r="O51" s="32"/>
      <c r="P51" s="32"/>
      <c r="Q51" s="32">
        <f t="shared" si="1"/>
        <v>6</v>
      </c>
      <c r="R51" s="36">
        <v>16.9</v>
      </c>
      <c r="S51" s="45">
        <f>R51*(Q51*12)</f>
        <v>1216.8</v>
      </c>
      <c r="T51" s="34">
        <f>Q51*12</f>
        <v>72</v>
      </c>
    </row>
    <row r="52" spans="1:20" s="33" customFormat="1" ht="13.5" customHeight="1">
      <c r="A52" s="28" t="s">
        <v>144</v>
      </c>
      <c r="B52" s="29" t="s">
        <v>62</v>
      </c>
      <c r="C52" s="29" t="s">
        <v>145</v>
      </c>
      <c r="D52" s="30" t="s">
        <v>146</v>
      </c>
      <c r="E52" s="31" t="s">
        <v>35</v>
      </c>
      <c r="F52" s="32"/>
      <c r="G52" s="32">
        <v>10</v>
      </c>
      <c r="H52" s="32"/>
      <c r="I52" s="32"/>
      <c r="J52" s="32"/>
      <c r="K52" s="32"/>
      <c r="L52" s="32"/>
      <c r="M52" s="32"/>
      <c r="N52" s="32"/>
      <c r="O52" s="32"/>
      <c r="P52" s="32"/>
      <c r="Q52" s="32">
        <f t="shared" si="1"/>
        <v>10</v>
      </c>
      <c r="R52" s="36">
        <v>21.9</v>
      </c>
      <c r="S52" s="45">
        <f>R52*(Q52*12)</f>
        <v>2628</v>
      </c>
      <c r="T52" s="34">
        <f>Q52*12</f>
        <v>120</v>
      </c>
    </row>
    <row r="53" spans="1:20" s="33" customFormat="1" ht="13.5" customHeight="1">
      <c r="A53" s="28" t="s">
        <v>147</v>
      </c>
      <c r="B53" s="29" t="s">
        <v>65</v>
      </c>
      <c r="C53" s="29" t="s">
        <v>148</v>
      </c>
      <c r="D53" s="30" t="s">
        <v>149</v>
      </c>
      <c r="E53" s="31" t="s">
        <v>13</v>
      </c>
      <c r="F53" s="32"/>
      <c r="G53" s="32"/>
      <c r="H53" s="32">
        <v>0</v>
      </c>
      <c r="I53" s="32"/>
      <c r="J53" s="32">
        <v>3</v>
      </c>
      <c r="K53" s="32"/>
      <c r="L53" s="32"/>
      <c r="M53" s="32"/>
      <c r="N53" s="32"/>
      <c r="O53" s="32"/>
      <c r="P53" s="32"/>
      <c r="Q53" s="32">
        <f t="shared" si="1"/>
        <v>3</v>
      </c>
      <c r="R53" s="36">
        <v>21.9</v>
      </c>
      <c r="S53" s="45">
        <f>R53*(Q53*12)</f>
        <v>788.4</v>
      </c>
      <c r="T53" s="34">
        <f>Q53*12</f>
        <v>36</v>
      </c>
    </row>
    <row r="54" spans="1:20" s="33" customFormat="1" ht="13.5" customHeight="1">
      <c r="A54" s="28" t="s">
        <v>147</v>
      </c>
      <c r="B54" s="29" t="s">
        <v>65</v>
      </c>
      <c r="C54" s="29" t="s">
        <v>150</v>
      </c>
      <c r="D54" s="30" t="s">
        <v>151</v>
      </c>
      <c r="E54" s="31" t="s">
        <v>13</v>
      </c>
      <c r="F54" s="32"/>
      <c r="G54" s="32"/>
      <c r="H54" s="32">
        <v>0</v>
      </c>
      <c r="I54" s="32"/>
      <c r="J54" s="32">
        <v>5</v>
      </c>
      <c r="K54" s="32"/>
      <c r="L54" s="32"/>
      <c r="M54" s="32"/>
      <c r="N54" s="32"/>
      <c r="O54" s="32"/>
      <c r="P54" s="32"/>
      <c r="Q54" s="32">
        <f t="shared" si="1"/>
        <v>5</v>
      </c>
      <c r="R54" s="36">
        <v>21.9</v>
      </c>
      <c r="S54" s="45">
        <f>R54*(Q54*12)</f>
        <v>1314</v>
      </c>
      <c r="T54" s="34">
        <f>Q54*12</f>
        <v>60</v>
      </c>
    </row>
    <row r="55" spans="1:20" s="33" customFormat="1" ht="13.5" customHeight="1">
      <c r="A55" s="28" t="s">
        <v>152</v>
      </c>
      <c r="B55" s="29" t="s">
        <v>65</v>
      </c>
      <c r="C55" s="29" t="s">
        <v>153</v>
      </c>
      <c r="D55" s="30" t="s">
        <v>115</v>
      </c>
      <c r="E55" s="31" t="s">
        <v>13</v>
      </c>
      <c r="F55" s="32"/>
      <c r="G55" s="32"/>
      <c r="H55" s="32">
        <v>1</v>
      </c>
      <c r="I55" s="32"/>
      <c r="J55" s="32">
        <v>16</v>
      </c>
      <c r="K55" s="32"/>
      <c r="L55" s="32"/>
      <c r="M55" s="32"/>
      <c r="N55" s="32"/>
      <c r="O55" s="32"/>
      <c r="P55" s="32"/>
      <c r="Q55" s="32">
        <f t="shared" si="1"/>
        <v>17</v>
      </c>
      <c r="R55" s="36">
        <v>21.9</v>
      </c>
      <c r="S55" s="45">
        <f>R55*(Q55*12)</f>
        <v>4467.599999999999</v>
      </c>
      <c r="T55" s="34">
        <f>Q55*12</f>
        <v>204</v>
      </c>
    </row>
    <row r="56" spans="1:20" s="33" customFormat="1" ht="13.5" customHeight="1">
      <c r="A56" s="28" t="s">
        <v>154</v>
      </c>
      <c r="B56" s="29" t="s">
        <v>83</v>
      </c>
      <c r="C56" s="29" t="s">
        <v>155</v>
      </c>
      <c r="D56" s="30" t="s">
        <v>156</v>
      </c>
      <c r="E56" s="31" t="s">
        <v>37</v>
      </c>
      <c r="F56" s="32"/>
      <c r="G56" s="32">
        <v>2</v>
      </c>
      <c r="H56" s="32"/>
      <c r="I56" s="32"/>
      <c r="J56" s="32"/>
      <c r="K56" s="32"/>
      <c r="L56" s="32"/>
      <c r="M56" s="32"/>
      <c r="N56" s="32"/>
      <c r="O56" s="32"/>
      <c r="P56" s="32"/>
      <c r="Q56" s="32">
        <f t="shared" si="1"/>
        <v>2</v>
      </c>
      <c r="R56" s="36">
        <v>21.9</v>
      </c>
      <c r="S56" s="45">
        <f>R56*(Q56*12)</f>
        <v>525.5999999999999</v>
      </c>
      <c r="T56" s="34">
        <f>Q56*12</f>
        <v>24</v>
      </c>
    </row>
    <row r="57" spans="1:20" s="33" customFormat="1" ht="13.5" customHeight="1">
      <c r="A57" s="28" t="s">
        <v>154</v>
      </c>
      <c r="B57" s="29" t="s">
        <v>83</v>
      </c>
      <c r="C57" s="29" t="s">
        <v>157</v>
      </c>
      <c r="D57" s="30" t="s">
        <v>158</v>
      </c>
      <c r="E57" s="31" t="s">
        <v>37</v>
      </c>
      <c r="F57" s="32"/>
      <c r="G57" s="32">
        <v>2</v>
      </c>
      <c r="H57" s="32"/>
      <c r="I57" s="32"/>
      <c r="J57" s="32"/>
      <c r="K57" s="32"/>
      <c r="L57" s="32"/>
      <c r="M57" s="32"/>
      <c r="N57" s="32"/>
      <c r="O57" s="32"/>
      <c r="P57" s="32"/>
      <c r="Q57" s="32">
        <f t="shared" si="1"/>
        <v>2</v>
      </c>
      <c r="R57" s="36">
        <v>21.9</v>
      </c>
      <c r="S57" s="45">
        <f>R57*(Q57*12)</f>
        <v>525.5999999999999</v>
      </c>
      <c r="T57" s="34">
        <f>Q57*12</f>
        <v>24</v>
      </c>
    </row>
    <row r="58" spans="1:20" s="33" customFormat="1" ht="13.5" customHeight="1">
      <c r="A58" s="28" t="s">
        <v>159</v>
      </c>
      <c r="B58" s="29" t="s">
        <v>65</v>
      </c>
      <c r="C58" s="29" t="s">
        <v>160</v>
      </c>
      <c r="D58" s="30" t="s">
        <v>161</v>
      </c>
      <c r="E58" s="31" t="s">
        <v>27</v>
      </c>
      <c r="F58" s="32">
        <v>1</v>
      </c>
      <c r="G58" s="32">
        <v>1</v>
      </c>
      <c r="H58" s="32">
        <v>1</v>
      </c>
      <c r="I58" s="32">
        <v>0</v>
      </c>
      <c r="J58" s="32">
        <v>0</v>
      </c>
      <c r="K58" s="32"/>
      <c r="L58" s="32"/>
      <c r="M58" s="32"/>
      <c r="N58" s="32"/>
      <c r="O58" s="32"/>
      <c r="P58" s="32"/>
      <c r="Q58" s="32">
        <f aca="true" t="shared" si="2" ref="Q58:Q77">IF(SUM(F58:P58),SUM(F58:P58),"")</f>
        <v>3</v>
      </c>
      <c r="R58" s="36">
        <v>21.9</v>
      </c>
      <c r="S58" s="45">
        <f>R58*(Q58*12)</f>
        <v>788.4</v>
      </c>
      <c r="T58" s="34">
        <f>Q58*12</f>
        <v>36</v>
      </c>
    </row>
    <row r="59" spans="1:20" s="33" customFormat="1" ht="13.5" customHeight="1">
      <c r="A59" s="28" t="s">
        <v>162</v>
      </c>
      <c r="B59" s="29" t="s">
        <v>65</v>
      </c>
      <c r="C59" s="29" t="s">
        <v>160</v>
      </c>
      <c r="D59" s="30" t="s">
        <v>161</v>
      </c>
      <c r="E59" s="31" t="s">
        <v>13</v>
      </c>
      <c r="F59" s="32"/>
      <c r="G59" s="32"/>
      <c r="H59" s="32"/>
      <c r="I59" s="32"/>
      <c r="J59" s="32">
        <v>16</v>
      </c>
      <c r="K59" s="32"/>
      <c r="L59" s="32"/>
      <c r="M59" s="32"/>
      <c r="N59" s="32"/>
      <c r="O59" s="32"/>
      <c r="P59" s="32"/>
      <c r="Q59" s="32">
        <f t="shared" si="2"/>
        <v>16</v>
      </c>
      <c r="R59" s="36">
        <v>21.9</v>
      </c>
      <c r="S59" s="45">
        <f>R59*(Q59*12)</f>
        <v>4204.799999999999</v>
      </c>
      <c r="T59" s="34">
        <f>Q59*12</f>
        <v>192</v>
      </c>
    </row>
    <row r="60" spans="1:20" s="33" customFormat="1" ht="13.5" customHeight="1">
      <c r="A60" s="28" t="s">
        <v>159</v>
      </c>
      <c r="B60" s="29" t="s">
        <v>65</v>
      </c>
      <c r="C60" s="29" t="s">
        <v>163</v>
      </c>
      <c r="D60" s="30" t="s">
        <v>164</v>
      </c>
      <c r="E60" s="31" t="s">
        <v>27</v>
      </c>
      <c r="F60" s="32">
        <v>1</v>
      </c>
      <c r="G60" s="32">
        <v>1</v>
      </c>
      <c r="H60" s="32">
        <v>1</v>
      </c>
      <c r="I60" s="32">
        <v>0</v>
      </c>
      <c r="J60" s="32">
        <v>0</v>
      </c>
      <c r="K60" s="32"/>
      <c r="L60" s="32"/>
      <c r="M60" s="32"/>
      <c r="N60" s="32"/>
      <c r="O60" s="32"/>
      <c r="P60" s="32"/>
      <c r="Q60" s="32">
        <f t="shared" si="2"/>
        <v>3</v>
      </c>
      <c r="R60" s="36">
        <v>21.9</v>
      </c>
      <c r="S60" s="45">
        <f>R60*(Q60*12)</f>
        <v>788.4</v>
      </c>
      <c r="T60" s="34">
        <f>Q60*12</f>
        <v>36</v>
      </c>
    </row>
    <row r="61" spans="1:20" s="33" customFormat="1" ht="13.5" customHeight="1">
      <c r="A61" s="28" t="s">
        <v>162</v>
      </c>
      <c r="B61" s="29" t="s">
        <v>65</v>
      </c>
      <c r="C61" s="29" t="s">
        <v>163</v>
      </c>
      <c r="D61" s="30" t="s">
        <v>164</v>
      </c>
      <c r="E61" s="31" t="s">
        <v>13</v>
      </c>
      <c r="F61" s="32"/>
      <c r="G61" s="32"/>
      <c r="H61" s="32"/>
      <c r="I61" s="32"/>
      <c r="J61" s="32">
        <v>2</v>
      </c>
      <c r="K61" s="32"/>
      <c r="L61" s="32"/>
      <c r="M61" s="32"/>
      <c r="N61" s="32"/>
      <c r="O61" s="32"/>
      <c r="P61" s="32"/>
      <c r="Q61" s="32">
        <f t="shared" si="2"/>
        <v>2</v>
      </c>
      <c r="R61" s="36">
        <v>23.9</v>
      </c>
      <c r="S61" s="45">
        <f>R61*(Q61*12)</f>
        <v>573.5999999999999</v>
      </c>
      <c r="T61" s="34">
        <f>Q61*12</f>
        <v>24</v>
      </c>
    </row>
    <row r="62" spans="1:20" s="33" customFormat="1" ht="13.5" customHeight="1">
      <c r="A62" s="28" t="s">
        <v>165</v>
      </c>
      <c r="B62" s="29" t="s">
        <v>65</v>
      </c>
      <c r="C62" s="29" t="s">
        <v>166</v>
      </c>
      <c r="D62" s="30" t="s">
        <v>167</v>
      </c>
      <c r="E62" s="31" t="s">
        <v>13</v>
      </c>
      <c r="F62" s="32"/>
      <c r="G62" s="32"/>
      <c r="H62" s="32"/>
      <c r="I62" s="32"/>
      <c r="J62" s="32">
        <v>2</v>
      </c>
      <c r="K62" s="32"/>
      <c r="L62" s="32"/>
      <c r="M62" s="32"/>
      <c r="N62" s="32"/>
      <c r="O62" s="32"/>
      <c r="P62" s="32"/>
      <c r="Q62" s="32">
        <f t="shared" si="2"/>
        <v>2</v>
      </c>
      <c r="R62" s="36">
        <v>21.9</v>
      </c>
      <c r="S62" s="45">
        <f>R62*(Q62*12)</f>
        <v>525.5999999999999</v>
      </c>
      <c r="T62" s="34">
        <f>Q62*12</f>
        <v>24</v>
      </c>
    </row>
    <row r="63" spans="1:20" s="33" customFormat="1" ht="13.5" customHeight="1">
      <c r="A63" s="28" t="s">
        <v>168</v>
      </c>
      <c r="B63" s="29" t="s">
        <v>73</v>
      </c>
      <c r="C63" s="29" t="s">
        <v>169</v>
      </c>
      <c r="D63" s="30" t="s">
        <v>170</v>
      </c>
      <c r="E63" s="31" t="s">
        <v>27</v>
      </c>
      <c r="F63" s="32">
        <v>0</v>
      </c>
      <c r="G63" s="32">
        <v>0</v>
      </c>
      <c r="H63" s="32">
        <v>0</v>
      </c>
      <c r="I63" s="32">
        <v>0</v>
      </c>
      <c r="J63" s="32">
        <v>1</v>
      </c>
      <c r="K63" s="32"/>
      <c r="L63" s="32"/>
      <c r="M63" s="32"/>
      <c r="N63" s="32"/>
      <c r="O63" s="32"/>
      <c r="P63" s="32"/>
      <c r="Q63" s="32">
        <f t="shared" si="2"/>
        <v>1</v>
      </c>
      <c r="R63" s="36">
        <v>21.9</v>
      </c>
      <c r="S63" s="45">
        <f>R63*(Q63*12)</f>
        <v>262.79999999999995</v>
      </c>
      <c r="T63" s="34">
        <f>Q63*12</f>
        <v>12</v>
      </c>
    </row>
    <row r="64" spans="1:20" s="33" customFormat="1" ht="13.5" customHeight="1">
      <c r="A64" s="28" t="s">
        <v>171</v>
      </c>
      <c r="B64" s="29" t="s">
        <v>83</v>
      </c>
      <c r="C64" s="29" t="s">
        <v>172</v>
      </c>
      <c r="D64" s="30" t="s">
        <v>137</v>
      </c>
      <c r="E64" s="31" t="s">
        <v>37</v>
      </c>
      <c r="F64" s="32"/>
      <c r="G64" s="32">
        <v>1</v>
      </c>
      <c r="H64" s="32"/>
      <c r="I64" s="32"/>
      <c r="J64" s="32"/>
      <c r="K64" s="32"/>
      <c r="L64" s="32"/>
      <c r="M64" s="32"/>
      <c r="N64" s="32"/>
      <c r="O64" s="32"/>
      <c r="P64" s="32"/>
      <c r="Q64" s="32">
        <f t="shared" si="2"/>
        <v>1</v>
      </c>
      <c r="R64" s="36">
        <v>21.9</v>
      </c>
      <c r="S64" s="45">
        <f>R64*(Q64*12)</f>
        <v>262.79999999999995</v>
      </c>
      <c r="T64" s="34">
        <f>Q64*12</f>
        <v>12</v>
      </c>
    </row>
    <row r="65" spans="1:20" s="33" customFormat="1" ht="13.5" customHeight="1">
      <c r="A65" s="28" t="s">
        <v>173</v>
      </c>
      <c r="B65" s="29" t="s">
        <v>73</v>
      </c>
      <c r="C65" s="29" t="s">
        <v>174</v>
      </c>
      <c r="D65" s="30" t="s">
        <v>170</v>
      </c>
      <c r="E65" s="31" t="s">
        <v>26</v>
      </c>
      <c r="F65" s="32"/>
      <c r="G65" s="32"/>
      <c r="H65" s="32">
        <v>4</v>
      </c>
      <c r="I65" s="32"/>
      <c r="J65" s="32"/>
      <c r="K65" s="32"/>
      <c r="L65" s="32"/>
      <c r="M65" s="32"/>
      <c r="N65" s="32"/>
      <c r="O65" s="32"/>
      <c r="P65" s="32"/>
      <c r="Q65" s="32">
        <f t="shared" si="2"/>
        <v>4</v>
      </c>
      <c r="R65" s="36">
        <v>21.9</v>
      </c>
      <c r="S65" s="45">
        <f>R65*(Q65*12)</f>
        <v>1051.1999999999998</v>
      </c>
      <c r="T65" s="34">
        <f>Q65*12</f>
        <v>48</v>
      </c>
    </row>
    <row r="66" spans="1:20" s="33" customFormat="1" ht="13.5" customHeight="1">
      <c r="A66" s="28" t="s">
        <v>175</v>
      </c>
      <c r="B66" s="29" t="s">
        <v>73</v>
      </c>
      <c r="C66" s="29" t="s">
        <v>176</v>
      </c>
      <c r="D66" s="30" t="s">
        <v>177</v>
      </c>
      <c r="E66" s="31" t="s">
        <v>26</v>
      </c>
      <c r="F66" s="32"/>
      <c r="G66" s="32"/>
      <c r="H66" s="32">
        <v>4</v>
      </c>
      <c r="I66" s="32"/>
      <c r="J66" s="32"/>
      <c r="K66" s="32"/>
      <c r="L66" s="32"/>
      <c r="M66" s="32"/>
      <c r="N66" s="32"/>
      <c r="O66" s="32"/>
      <c r="P66" s="32"/>
      <c r="Q66" s="32">
        <f t="shared" si="2"/>
        <v>4</v>
      </c>
      <c r="R66" s="36">
        <v>21.9</v>
      </c>
      <c r="S66" s="45">
        <f>R66*(Q66*12)</f>
        <v>1051.1999999999998</v>
      </c>
      <c r="T66" s="34">
        <f>Q66*12</f>
        <v>48</v>
      </c>
    </row>
    <row r="67" spans="1:20" s="33" customFormat="1" ht="13.5" customHeight="1">
      <c r="A67" s="28" t="s">
        <v>175</v>
      </c>
      <c r="B67" s="29" t="s">
        <v>73</v>
      </c>
      <c r="C67" s="29" t="s">
        <v>178</v>
      </c>
      <c r="D67" s="30" t="s">
        <v>179</v>
      </c>
      <c r="E67" s="31" t="s">
        <v>26</v>
      </c>
      <c r="F67" s="32"/>
      <c r="G67" s="32"/>
      <c r="H67" s="32">
        <v>3</v>
      </c>
      <c r="I67" s="32"/>
      <c r="J67" s="32"/>
      <c r="K67" s="32"/>
      <c r="L67" s="32"/>
      <c r="M67" s="32"/>
      <c r="N67" s="32"/>
      <c r="O67" s="32"/>
      <c r="P67" s="32"/>
      <c r="Q67" s="32">
        <f t="shared" si="2"/>
        <v>3</v>
      </c>
      <c r="R67" s="36">
        <v>21.9</v>
      </c>
      <c r="S67" s="45">
        <f>R67*(Q67*12)</f>
        <v>788.4</v>
      </c>
      <c r="T67" s="34">
        <f>Q67*12</f>
        <v>36</v>
      </c>
    </row>
    <row r="68" spans="1:20" s="33" customFormat="1" ht="13.5" customHeight="1">
      <c r="A68" s="28" t="s">
        <v>175</v>
      </c>
      <c r="B68" s="29" t="s">
        <v>73</v>
      </c>
      <c r="C68" s="29" t="s">
        <v>180</v>
      </c>
      <c r="D68" s="30" t="s">
        <v>181</v>
      </c>
      <c r="E68" s="31" t="s">
        <v>26</v>
      </c>
      <c r="F68" s="32"/>
      <c r="G68" s="32"/>
      <c r="H68" s="32">
        <v>3</v>
      </c>
      <c r="I68" s="32"/>
      <c r="J68" s="32"/>
      <c r="K68" s="32"/>
      <c r="L68" s="32"/>
      <c r="M68" s="32"/>
      <c r="N68" s="32"/>
      <c r="O68" s="32"/>
      <c r="P68" s="32"/>
      <c r="Q68" s="32">
        <f t="shared" si="2"/>
        <v>3</v>
      </c>
      <c r="R68" s="36">
        <v>21.9</v>
      </c>
      <c r="S68" s="45">
        <f>R68*(Q68*12)</f>
        <v>788.4</v>
      </c>
      <c r="T68" s="34">
        <f>Q68*12</f>
        <v>36</v>
      </c>
    </row>
    <row r="69" spans="1:20" s="33" customFormat="1" ht="13.5" customHeight="1">
      <c r="A69" s="28" t="s">
        <v>182</v>
      </c>
      <c r="B69" s="29" t="s">
        <v>83</v>
      </c>
      <c r="C69" s="29" t="s">
        <v>183</v>
      </c>
      <c r="D69" s="30" t="s">
        <v>118</v>
      </c>
      <c r="E69" s="31" t="s">
        <v>37</v>
      </c>
      <c r="F69" s="32"/>
      <c r="G69" s="32">
        <v>3</v>
      </c>
      <c r="H69" s="32"/>
      <c r="I69" s="32"/>
      <c r="J69" s="32"/>
      <c r="K69" s="32"/>
      <c r="L69" s="32"/>
      <c r="M69" s="32"/>
      <c r="N69" s="32"/>
      <c r="O69" s="32"/>
      <c r="P69" s="32"/>
      <c r="Q69" s="32">
        <f t="shared" si="2"/>
        <v>3</v>
      </c>
      <c r="R69" s="36">
        <v>16.9</v>
      </c>
      <c r="S69" s="45">
        <f>R69*(Q69*12)</f>
        <v>608.4</v>
      </c>
      <c r="T69" s="34">
        <f>Q69*12</f>
        <v>36</v>
      </c>
    </row>
    <row r="70" spans="1:20" s="33" customFormat="1" ht="13.5" customHeight="1">
      <c r="A70" s="28" t="s">
        <v>184</v>
      </c>
      <c r="B70" s="29" t="s">
        <v>65</v>
      </c>
      <c r="C70" s="29" t="s">
        <v>185</v>
      </c>
      <c r="D70" s="30" t="s">
        <v>186</v>
      </c>
      <c r="E70" s="31" t="s">
        <v>13</v>
      </c>
      <c r="F70" s="32"/>
      <c r="G70" s="32"/>
      <c r="H70" s="32"/>
      <c r="I70" s="32"/>
      <c r="J70" s="32">
        <v>1</v>
      </c>
      <c r="K70" s="32"/>
      <c r="L70" s="32"/>
      <c r="M70" s="32"/>
      <c r="N70" s="32"/>
      <c r="O70" s="32"/>
      <c r="P70" s="32"/>
      <c r="Q70" s="32">
        <f t="shared" si="2"/>
        <v>1</v>
      </c>
      <c r="R70" s="36">
        <v>21.9</v>
      </c>
      <c r="S70" s="45">
        <f>R70*(Q70*12)</f>
        <v>262.79999999999995</v>
      </c>
      <c r="T70" s="34">
        <f>Q70*12</f>
        <v>12</v>
      </c>
    </row>
    <row r="71" spans="1:20" s="33" customFormat="1" ht="13.5" customHeight="1">
      <c r="A71" s="28" t="s">
        <v>162</v>
      </c>
      <c r="B71" s="29" t="s">
        <v>62</v>
      </c>
      <c r="C71" s="29" t="s">
        <v>187</v>
      </c>
      <c r="D71" s="30" t="s">
        <v>130</v>
      </c>
      <c r="E71" s="31" t="s">
        <v>35</v>
      </c>
      <c r="F71" s="32"/>
      <c r="G71" s="32">
        <v>24</v>
      </c>
      <c r="H71" s="32"/>
      <c r="I71" s="32"/>
      <c r="J71" s="32"/>
      <c r="K71" s="32"/>
      <c r="L71" s="32"/>
      <c r="M71" s="32"/>
      <c r="N71" s="32"/>
      <c r="O71" s="32"/>
      <c r="P71" s="32"/>
      <c r="Q71" s="32">
        <f t="shared" si="2"/>
        <v>24</v>
      </c>
      <c r="R71" s="36">
        <v>23.9</v>
      </c>
      <c r="S71" s="45">
        <f>R71*(Q71*12)</f>
        <v>6883.2</v>
      </c>
      <c r="T71" s="34">
        <f>Q71*12</f>
        <v>288</v>
      </c>
    </row>
    <row r="72" spans="1:20" s="33" customFormat="1" ht="13.5" customHeight="1">
      <c r="A72" s="28" t="s">
        <v>162</v>
      </c>
      <c r="B72" s="29" t="s">
        <v>62</v>
      </c>
      <c r="C72" s="29" t="s">
        <v>188</v>
      </c>
      <c r="D72" s="30" t="s">
        <v>164</v>
      </c>
      <c r="E72" s="31" t="s">
        <v>35</v>
      </c>
      <c r="F72" s="32"/>
      <c r="G72" s="32">
        <v>10</v>
      </c>
      <c r="H72" s="32"/>
      <c r="I72" s="32"/>
      <c r="J72" s="32"/>
      <c r="K72" s="32"/>
      <c r="L72" s="32"/>
      <c r="M72" s="32"/>
      <c r="N72" s="32"/>
      <c r="O72" s="32"/>
      <c r="P72" s="32"/>
      <c r="Q72" s="32">
        <f t="shared" si="2"/>
        <v>10</v>
      </c>
      <c r="R72" s="36">
        <v>23.9</v>
      </c>
      <c r="S72" s="45">
        <f>R72*(Q72*12)</f>
        <v>2868</v>
      </c>
      <c r="T72" s="34">
        <f>Q72*12</f>
        <v>120</v>
      </c>
    </row>
    <row r="73" spans="1:20" s="33" customFormat="1" ht="13.5" customHeight="1">
      <c r="A73" s="28" t="s">
        <v>162</v>
      </c>
      <c r="B73" s="29" t="s">
        <v>73</v>
      </c>
      <c r="C73" s="29" t="s">
        <v>189</v>
      </c>
      <c r="D73" s="30" t="s">
        <v>190</v>
      </c>
      <c r="E73" s="31" t="s">
        <v>26</v>
      </c>
      <c r="F73" s="32"/>
      <c r="G73" s="32"/>
      <c r="H73" s="32">
        <v>1</v>
      </c>
      <c r="I73" s="32"/>
      <c r="J73" s="32"/>
      <c r="K73" s="32"/>
      <c r="L73" s="32"/>
      <c r="M73" s="32"/>
      <c r="N73" s="32"/>
      <c r="O73" s="32"/>
      <c r="P73" s="32"/>
      <c r="Q73" s="32">
        <f t="shared" si="2"/>
        <v>1</v>
      </c>
      <c r="R73" s="36">
        <v>21.9</v>
      </c>
      <c r="S73" s="45">
        <f>R73*(Q73*12)</f>
        <v>262.79999999999995</v>
      </c>
      <c r="T73" s="34">
        <f>Q73*12</f>
        <v>12</v>
      </c>
    </row>
    <row r="74" spans="1:20" s="33" customFormat="1" ht="13.5" customHeight="1">
      <c r="A74" s="28" t="s">
        <v>162</v>
      </c>
      <c r="B74" s="29" t="s">
        <v>73</v>
      </c>
      <c r="C74" s="29" t="s">
        <v>191</v>
      </c>
      <c r="D74" s="30" t="s">
        <v>192</v>
      </c>
      <c r="E74" s="31" t="s">
        <v>26</v>
      </c>
      <c r="F74" s="32"/>
      <c r="G74" s="32"/>
      <c r="H74" s="32">
        <v>1</v>
      </c>
      <c r="I74" s="32"/>
      <c r="J74" s="32"/>
      <c r="K74" s="32"/>
      <c r="L74" s="32"/>
      <c r="M74" s="32"/>
      <c r="N74" s="32"/>
      <c r="O74" s="32"/>
      <c r="P74" s="32"/>
      <c r="Q74" s="32">
        <f t="shared" si="2"/>
        <v>1</v>
      </c>
      <c r="R74" s="36">
        <v>21.9</v>
      </c>
      <c r="S74" s="45">
        <f>R74*(Q74*12)</f>
        <v>262.79999999999995</v>
      </c>
      <c r="T74" s="34">
        <f>Q74*12</f>
        <v>12</v>
      </c>
    </row>
    <row r="75" spans="1:20" s="33" customFormat="1" ht="13.5" customHeight="1">
      <c r="A75" s="28" t="s">
        <v>162</v>
      </c>
      <c r="B75" s="29" t="s">
        <v>73</v>
      </c>
      <c r="C75" s="29" t="s">
        <v>193</v>
      </c>
      <c r="D75" s="30" t="s">
        <v>194</v>
      </c>
      <c r="E75" s="31" t="s">
        <v>26</v>
      </c>
      <c r="F75" s="32"/>
      <c r="G75" s="32">
        <v>1</v>
      </c>
      <c r="H75" s="32">
        <v>13</v>
      </c>
      <c r="I75" s="32"/>
      <c r="J75" s="32"/>
      <c r="K75" s="32"/>
      <c r="L75" s="32"/>
      <c r="M75" s="32"/>
      <c r="N75" s="32"/>
      <c r="O75" s="32"/>
      <c r="P75" s="32"/>
      <c r="Q75" s="32">
        <f t="shared" si="2"/>
        <v>14</v>
      </c>
      <c r="R75" s="36">
        <v>21.9</v>
      </c>
      <c r="S75" s="45">
        <f>R75*(Q75*12)</f>
        <v>3679.2</v>
      </c>
      <c r="T75" s="34">
        <f>Q75*12</f>
        <v>168</v>
      </c>
    </row>
    <row r="76" spans="1:20" s="33" customFormat="1" ht="13.5" customHeight="1">
      <c r="A76" s="28" t="s">
        <v>165</v>
      </c>
      <c r="B76" s="29" t="s">
        <v>62</v>
      </c>
      <c r="C76" s="29" t="s">
        <v>195</v>
      </c>
      <c r="D76" s="30" t="s">
        <v>196</v>
      </c>
      <c r="E76" s="31" t="s">
        <v>35</v>
      </c>
      <c r="F76" s="32"/>
      <c r="G76" s="32">
        <v>54</v>
      </c>
      <c r="H76" s="32"/>
      <c r="I76" s="32"/>
      <c r="J76" s="32"/>
      <c r="K76" s="32"/>
      <c r="L76" s="32"/>
      <c r="M76" s="32"/>
      <c r="N76" s="32"/>
      <c r="O76" s="32"/>
      <c r="P76" s="32"/>
      <c r="Q76" s="32">
        <f t="shared" si="2"/>
        <v>54</v>
      </c>
      <c r="R76" s="36">
        <v>26.9</v>
      </c>
      <c r="S76" s="45">
        <f>R76*(Q76*12)</f>
        <v>17431.2</v>
      </c>
      <c r="T76" s="34">
        <f>Q76*12</f>
        <v>648</v>
      </c>
    </row>
    <row r="77" spans="1:20" s="33" customFormat="1" ht="13.5" customHeight="1">
      <c r="A77" s="28" t="s">
        <v>165</v>
      </c>
      <c r="B77" s="29" t="s">
        <v>62</v>
      </c>
      <c r="C77" s="29" t="s">
        <v>197</v>
      </c>
      <c r="D77" s="30" t="s">
        <v>198</v>
      </c>
      <c r="E77" s="31" t="s">
        <v>35</v>
      </c>
      <c r="F77" s="32"/>
      <c r="G77" s="32">
        <v>10</v>
      </c>
      <c r="H77" s="32"/>
      <c r="I77" s="32"/>
      <c r="J77" s="32"/>
      <c r="K77" s="32"/>
      <c r="L77" s="32"/>
      <c r="M77" s="32"/>
      <c r="N77" s="32"/>
      <c r="O77" s="32"/>
      <c r="P77" s="32"/>
      <c r="Q77" s="32">
        <f t="shared" si="2"/>
        <v>10</v>
      </c>
      <c r="R77" s="36">
        <v>26.9</v>
      </c>
      <c r="S77" s="45">
        <f>R77*(Q77*12)</f>
        <v>3228</v>
      </c>
      <c r="T77" s="34">
        <f>Q77*12</f>
        <v>120</v>
      </c>
    </row>
    <row r="78" spans="1:20" ht="13.5" customHeight="1">
      <c r="A78" s="3" t="s">
        <v>199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5"/>
      <c r="R78" s="36"/>
      <c r="S78" s="45">
        <f>R78*(Q78*12)</f>
        <v>0</v>
      </c>
      <c r="T78" s="34">
        <f>Q78*12</f>
        <v>0</v>
      </c>
    </row>
    <row r="79" spans="1:20" ht="13.5" customHeight="1">
      <c r="A79" s="9" t="s">
        <v>200</v>
      </c>
      <c r="B79" s="10" t="s">
        <v>83</v>
      </c>
      <c r="C79" s="10" t="s">
        <v>201</v>
      </c>
      <c r="D79" s="11" t="s">
        <v>202</v>
      </c>
      <c r="E79" s="2" t="s">
        <v>39</v>
      </c>
      <c r="F79" s="12"/>
      <c r="G79" s="12"/>
      <c r="H79" s="12">
        <v>1</v>
      </c>
      <c r="I79" s="12"/>
      <c r="J79" s="12"/>
      <c r="K79" s="12"/>
      <c r="L79" s="12"/>
      <c r="M79" s="12"/>
      <c r="N79" s="12"/>
      <c r="O79" s="12"/>
      <c r="P79" s="12"/>
      <c r="Q79" s="12">
        <f>IF(SUM(F79:P79),SUM(F79:P79),"")</f>
        <v>1</v>
      </c>
      <c r="R79" s="36">
        <v>23.9</v>
      </c>
      <c r="S79" s="45">
        <f>R79*(Q79*12)</f>
        <v>286.79999999999995</v>
      </c>
      <c r="T79" s="34">
        <f>Q79*12</f>
        <v>12</v>
      </c>
    </row>
    <row r="80" spans="1:20" ht="13.5" customHeight="1">
      <c r="A80" s="3" t="s">
        <v>203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5"/>
      <c r="R80" s="36"/>
      <c r="S80" s="45">
        <f>R80*(Q80*12)</f>
        <v>0</v>
      </c>
      <c r="T80" s="34">
        <f>Q80*12</f>
        <v>0</v>
      </c>
    </row>
    <row r="81" spans="1:20" ht="13.5" customHeight="1">
      <c r="A81" s="9" t="s">
        <v>204</v>
      </c>
      <c r="B81" s="10" t="s">
        <v>83</v>
      </c>
      <c r="C81" s="10" t="s">
        <v>205</v>
      </c>
      <c r="D81" s="11" t="s">
        <v>140</v>
      </c>
      <c r="E81" s="2" t="s">
        <v>39</v>
      </c>
      <c r="F81" s="12">
        <v>0</v>
      </c>
      <c r="G81" s="12">
        <v>37</v>
      </c>
      <c r="H81" s="12">
        <v>31</v>
      </c>
      <c r="I81" s="12"/>
      <c r="J81" s="12"/>
      <c r="K81" s="12"/>
      <c r="L81" s="12"/>
      <c r="M81" s="12"/>
      <c r="N81" s="12"/>
      <c r="O81" s="12"/>
      <c r="P81" s="12"/>
      <c r="Q81" s="12">
        <f aca="true" t="shared" si="3" ref="Q81:Q96">IF(SUM(F81:P81),SUM(F81:P81),"")</f>
        <v>68</v>
      </c>
      <c r="R81" s="36">
        <v>23.9</v>
      </c>
      <c r="S81" s="45">
        <f>R81*(Q81*12)</f>
        <v>19502.399999999998</v>
      </c>
      <c r="T81" s="34">
        <f>Q81*12</f>
        <v>816</v>
      </c>
    </row>
    <row r="82" spans="1:20" ht="13.5" customHeight="1">
      <c r="A82" s="9" t="s">
        <v>206</v>
      </c>
      <c r="B82" s="10" t="s">
        <v>83</v>
      </c>
      <c r="C82" s="10" t="s">
        <v>207</v>
      </c>
      <c r="D82" s="11" t="s">
        <v>78</v>
      </c>
      <c r="E82" s="2" t="s">
        <v>41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1</v>
      </c>
      <c r="M82" s="12"/>
      <c r="N82" s="12"/>
      <c r="O82" s="12"/>
      <c r="P82" s="12"/>
      <c r="Q82" s="12">
        <f t="shared" si="3"/>
        <v>1</v>
      </c>
      <c r="R82" s="36">
        <v>25.9</v>
      </c>
      <c r="S82" s="45">
        <f>R82*(Q82*12)</f>
        <v>310.79999999999995</v>
      </c>
      <c r="T82" s="34">
        <f>Q82*12</f>
        <v>12</v>
      </c>
    </row>
    <row r="83" spans="1:20" ht="13.5" customHeight="1">
      <c r="A83" s="9" t="s">
        <v>208</v>
      </c>
      <c r="B83" s="10" t="s">
        <v>83</v>
      </c>
      <c r="C83" s="10" t="s">
        <v>209</v>
      </c>
      <c r="D83" s="11" t="s">
        <v>140</v>
      </c>
      <c r="E83" s="2" t="s">
        <v>39</v>
      </c>
      <c r="F83" s="12">
        <v>0</v>
      </c>
      <c r="G83" s="12">
        <v>4</v>
      </c>
      <c r="H83" s="12">
        <v>0</v>
      </c>
      <c r="I83" s="12"/>
      <c r="J83" s="12"/>
      <c r="K83" s="12"/>
      <c r="L83" s="12"/>
      <c r="M83" s="12"/>
      <c r="N83" s="12"/>
      <c r="O83" s="12"/>
      <c r="P83" s="12"/>
      <c r="Q83" s="12">
        <f t="shared" si="3"/>
        <v>4</v>
      </c>
      <c r="R83" s="36">
        <v>25.9</v>
      </c>
      <c r="S83" s="45">
        <f>R83*(Q83*12)</f>
        <v>1243.1999999999998</v>
      </c>
      <c r="T83" s="34">
        <f>Q83*12</f>
        <v>48</v>
      </c>
    </row>
    <row r="84" spans="1:20" ht="13.5" customHeight="1">
      <c r="A84" s="9" t="s">
        <v>208</v>
      </c>
      <c r="B84" s="10" t="s">
        <v>83</v>
      </c>
      <c r="C84" s="10" t="s">
        <v>210</v>
      </c>
      <c r="D84" s="11" t="s">
        <v>211</v>
      </c>
      <c r="E84" s="2" t="s">
        <v>39</v>
      </c>
      <c r="F84" s="12">
        <v>0</v>
      </c>
      <c r="G84" s="12">
        <v>4</v>
      </c>
      <c r="H84" s="12">
        <v>7</v>
      </c>
      <c r="I84" s="12"/>
      <c r="J84" s="12"/>
      <c r="K84" s="12"/>
      <c r="L84" s="12"/>
      <c r="M84" s="12"/>
      <c r="N84" s="12"/>
      <c r="O84" s="12"/>
      <c r="P84" s="12"/>
      <c r="Q84" s="12">
        <f t="shared" si="3"/>
        <v>11</v>
      </c>
      <c r="R84" s="36">
        <v>25.9</v>
      </c>
      <c r="S84" s="45">
        <f>R84*(Q84*12)</f>
        <v>3418.7999999999997</v>
      </c>
      <c r="T84" s="34">
        <f>Q84*12</f>
        <v>132</v>
      </c>
    </row>
    <row r="85" spans="1:20" ht="13.5" customHeight="1">
      <c r="A85" s="9" t="s">
        <v>206</v>
      </c>
      <c r="B85" s="10" t="s">
        <v>83</v>
      </c>
      <c r="C85" s="10" t="s">
        <v>210</v>
      </c>
      <c r="D85" s="11" t="s">
        <v>211</v>
      </c>
      <c r="E85" s="2" t="s">
        <v>41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1</v>
      </c>
      <c r="M85" s="12"/>
      <c r="N85" s="12"/>
      <c r="O85" s="12"/>
      <c r="P85" s="12"/>
      <c r="Q85" s="12">
        <f t="shared" si="3"/>
        <v>1</v>
      </c>
      <c r="R85" s="36">
        <v>25.9</v>
      </c>
      <c r="S85" s="45">
        <f>R85*(Q85*12)</f>
        <v>310.79999999999995</v>
      </c>
      <c r="T85" s="34">
        <f>Q85*12</f>
        <v>12</v>
      </c>
    </row>
    <row r="86" spans="1:20" ht="13.5" customHeight="1">
      <c r="A86" s="9" t="s">
        <v>212</v>
      </c>
      <c r="B86" s="10" t="s">
        <v>83</v>
      </c>
      <c r="C86" s="10" t="s">
        <v>213</v>
      </c>
      <c r="D86" s="11" t="s">
        <v>214</v>
      </c>
      <c r="E86" s="2" t="s">
        <v>39</v>
      </c>
      <c r="F86" s="12">
        <v>0</v>
      </c>
      <c r="G86" s="12">
        <v>1</v>
      </c>
      <c r="H86" s="12">
        <v>0</v>
      </c>
      <c r="I86" s="12"/>
      <c r="J86" s="12"/>
      <c r="K86" s="12"/>
      <c r="L86" s="12"/>
      <c r="M86" s="12"/>
      <c r="N86" s="12"/>
      <c r="O86" s="12"/>
      <c r="P86" s="12"/>
      <c r="Q86" s="12">
        <f t="shared" si="3"/>
        <v>1</v>
      </c>
      <c r="R86" s="36">
        <v>25.9</v>
      </c>
      <c r="S86" s="45">
        <f>R86*(Q86*12)</f>
        <v>310.79999999999995</v>
      </c>
      <c r="T86" s="34">
        <f aca="true" t="shared" si="4" ref="T86:T145">Q86*12</f>
        <v>12</v>
      </c>
    </row>
    <row r="87" spans="1:20" s="33" customFormat="1" ht="13.5" customHeight="1">
      <c r="A87" s="28" t="s">
        <v>215</v>
      </c>
      <c r="B87" s="29" t="s">
        <v>83</v>
      </c>
      <c r="C87" s="29" t="s">
        <v>216</v>
      </c>
      <c r="D87" s="30" t="s">
        <v>140</v>
      </c>
      <c r="E87" s="31" t="s">
        <v>37</v>
      </c>
      <c r="F87" s="32"/>
      <c r="G87" s="32">
        <v>37</v>
      </c>
      <c r="H87" s="32"/>
      <c r="I87" s="32"/>
      <c r="J87" s="32"/>
      <c r="K87" s="32"/>
      <c r="L87" s="32"/>
      <c r="M87" s="32"/>
      <c r="N87" s="32"/>
      <c r="O87" s="32"/>
      <c r="P87" s="32"/>
      <c r="Q87" s="32">
        <f t="shared" si="3"/>
        <v>37</v>
      </c>
      <c r="R87" s="36">
        <v>19.9</v>
      </c>
      <c r="S87" s="45">
        <f>R87*(Q87*12)</f>
        <v>8835.599999999999</v>
      </c>
      <c r="T87" s="34">
        <f t="shared" si="4"/>
        <v>444</v>
      </c>
    </row>
    <row r="88" spans="1:20" s="33" customFormat="1" ht="13.5" customHeight="1">
      <c r="A88" s="28" t="s">
        <v>215</v>
      </c>
      <c r="B88" s="29" t="s">
        <v>83</v>
      </c>
      <c r="C88" s="29" t="s">
        <v>217</v>
      </c>
      <c r="D88" s="30" t="s">
        <v>211</v>
      </c>
      <c r="E88" s="31" t="s">
        <v>37</v>
      </c>
      <c r="F88" s="32"/>
      <c r="G88" s="32">
        <v>1</v>
      </c>
      <c r="H88" s="32"/>
      <c r="I88" s="32"/>
      <c r="J88" s="32"/>
      <c r="K88" s="32"/>
      <c r="L88" s="32"/>
      <c r="M88" s="32"/>
      <c r="N88" s="32"/>
      <c r="O88" s="32"/>
      <c r="P88" s="32"/>
      <c r="Q88" s="32">
        <f t="shared" si="3"/>
        <v>1</v>
      </c>
      <c r="R88" s="36">
        <v>19.9</v>
      </c>
      <c r="S88" s="45">
        <f>R88*(Q88*12)</f>
        <v>238.79999999999998</v>
      </c>
      <c r="T88" s="34">
        <f t="shared" si="4"/>
        <v>12</v>
      </c>
    </row>
    <row r="89" spans="1:20" s="33" customFormat="1" ht="13.5" customHeight="1">
      <c r="A89" s="28" t="s">
        <v>215</v>
      </c>
      <c r="B89" s="29" t="s">
        <v>83</v>
      </c>
      <c r="C89" s="29" t="s">
        <v>218</v>
      </c>
      <c r="D89" s="30" t="s">
        <v>89</v>
      </c>
      <c r="E89" s="31" t="s">
        <v>37</v>
      </c>
      <c r="F89" s="32"/>
      <c r="G89" s="32">
        <v>1</v>
      </c>
      <c r="H89" s="32"/>
      <c r="I89" s="32"/>
      <c r="J89" s="32"/>
      <c r="K89" s="32"/>
      <c r="L89" s="32"/>
      <c r="M89" s="32"/>
      <c r="N89" s="32"/>
      <c r="O89" s="32"/>
      <c r="P89" s="32"/>
      <c r="Q89" s="32">
        <f t="shared" si="3"/>
        <v>1</v>
      </c>
      <c r="R89" s="36">
        <v>19.9</v>
      </c>
      <c r="S89" s="45">
        <f>R89*(Q89*12)</f>
        <v>238.79999999999998</v>
      </c>
      <c r="T89" s="34">
        <f t="shared" si="4"/>
        <v>12</v>
      </c>
    </row>
    <row r="90" spans="1:20" s="33" customFormat="1" ht="13.5" customHeight="1">
      <c r="A90" s="28" t="s">
        <v>215</v>
      </c>
      <c r="B90" s="29" t="s">
        <v>83</v>
      </c>
      <c r="C90" s="29" t="s">
        <v>219</v>
      </c>
      <c r="D90" s="30" t="s">
        <v>220</v>
      </c>
      <c r="E90" s="31" t="s">
        <v>37</v>
      </c>
      <c r="F90" s="32"/>
      <c r="G90" s="32">
        <v>1</v>
      </c>
      <c r="H90" s="32"/>
      <c r="I90" s="32"/>
      <c r="J90" s="32"/>
      <c r="K90" s="32"/>
      <c r="L90" s="32"/>
      <c r="M90" s="32"/>
      <c r="N90" s="32"/>
      <c r="O90" s="32"/>
      <c r="P90" s="32"/>
      <c r="Q90" s="32">
        <f t="shared" si="3"/>
        <v>1</v>
      </c>
      <c r="R90" s="36">
        <v>19.9</v>
      </c>
      <c r="S90" s="45">
        <f>R90*(Q90*12)</f>
        <v>238.79999999999998</v>
      </c>
      <c r="T90" s="34">
        <f t="shared" si="4"/>
        <v>12</v>
      </c>
    </row>
    <row r="91" spans="1:20" s="33" customFormat="1" ht="13.5" customHeight="1">
      <c r="A91" s="28" t="s">
        <v>215</v>
      </c>
      <c r="B91" s="29" t="s">
        <v>83</v>
      </c>
      <c r="C91" s="29" t="s">
        <v>221</v>
      </c>
      <c r="D91" s="30" t="s">
        <v>222</v>
      </c>
      <c r="E91" s="31" t="s">
        <v>37</v>
      </c>
      <c r="F91" s="32"/>
      <c r="G91" s="32">
        <v>2</v>
      </c>
      <c r="H91" s="32"/>
      <c r="I91" s="32"/>
      <c r="J91" s="32"/>
      <c r="K91" s="32"/>
      <c r="L91" s="32"/>
      <c r="M91" s="32"/>
      <c r="N91" s="32"/>
      <c r="O91" s="32"/>
      <c r="P91" s="32"/>
      <c r="Q91" s="32">
        <f t="shared" si="3"/>
        <v>2</v>
      </c>
      <c r="R91" s="36">
        <v>19.9</v>
      </c>
      <c r="S91" s="45">
        <f>R91*(Q91*12)</f>
        <v>477.59999999999997</v>
      </c>
      <c r="T91" s="34">
        <f t="shared" si="4"/>
        <v>24</v>
      </c>
    </row>
    <row r="92" spans="1:20" s="33" customFormat="1" ht="13.5" customHeight="1">
      <c r="A92" s="28" t="s">
        <v>223</v>
      </c>
      <c r="B92" s="29" t="s">
        <v>83</v>
      </c>
      <c r="C92" s="29" t="s">
        <v>224</v>
      </c>
      <c r="D92" s="30" t="s">
        <v>225</v>
      </c>
      <c r="E92" s="31" t="s">
        <v>39</v>
      </c>
      <c r="F92" s="32">
        <v>0</v>
      </c>
      <c r="G92" s="32">
        <v>0</v>
      </c>
      <c r="H92" s="32">
        <v>1</v>
      </c>
      <c r="I92" s="32"/>
      <c r="J92" s="32"/>
      <c r="K92" s="32"/>
      <c r="L92" s="32"/>
      <c r="M92" s="32"/>
      <c r="N92" s="32"/>
      <c r="O92" s="32"/>
      <c r="P92" s="32"/>
      <c r="Q92" s="32">
        <f t="shared" si="3"/>
        <v>1</v>
      </c>
      <c r="R92" s="36">
        <v>23.9</v>
      </c>
      <c r="S92" s="45">
        <f>R92*(Q92*12)</f>
        <v>286.79999999999995</v>
      </c>
      <c r="T92" s="34">
        <f t="shared" si="4"/>
        <v>12</v>
      </c>
    </row>
    <row r="93" spans="1:20" s="33" customFormat="1" ht="13.5" customHeight="1">
      <c r="A93" s="28" t="s">
        <v>223</v>
      </c>
      <c r="B93" s="29" t="s">
        <v>83</v>
      </c>
      <c r="C93" s="29" t="s">
        <v>226</v>
      </c>
      <c r="D93" s="30" t="s">
        <v>227</v>
      </c>
      <c r="E93" s="31" t="s">
        <v>39</v>
      </c>
      <c r="F93" s="32">
        <v>0</v>
      </c>
      <c r="G93" s="32">
        <v>1</v>
      </c>
      <c r="H93" s="32">
        <v>1</v>
      </c>
      <c r="I93" s="32"/>
      <c r="J93" s="32"/>
      <c r="K93" s="32"/>
      <c r="L93" s="32"/>
      <c r="M93" s="32"/>
      <c r="N93" s="32"/>
      <c r="O93" s="32"/>
      <c r="P93" s="32"/>
      <c r="Q93" s="32">
        <f t="shared" si="3"/>
        <v>2</v>
      </c>
      <c r="R93" s="36">
        <v>23.9</v>
      </c>
      <c r="S93" s="45">
        <f>R93*(Q93*12)</f>
        <v>573.5999999999999</v>
      </c>
      <c r="T93" s="34">
        <f t="shared" si="4"/>
        <v>24</v>
      </c>
    </row>
    <row r="94" spans="1:20" ht="13.5" customHeight="1">
      <c r="A94" s="9" t="s">
        <v>228</v>
      </c>
      <c r="B94" s="10" t="s">
        <v>83</v>
      </c>
      <c r="C94" s="10" t="s">
        <v>229</v>
      </c>
      <c r="D94" s="11" t="s">
        <v>140</v>
      </c>
      <c r="E94" s="2" t="s">
        <v>41</v>
      </c>
      <c r="F94" s="12">
        <v>0</v>
      </c>
      <c r="G94" s="12">
        <v>0</v>
      </c>
      <c r="H94" s="12">
        <v>0</v>
      </c>
      <c r="I94" s="12">
        <v>1</v>
      </c>
      <c r="J94" s="12">
        <v>0</v>
      </c>
      <c r="K94" s="12">
        <v>0</v>
      </c>
      <c r="L94" s="12">
        <v>0</v>
      </c>
      <c r="M94" s="12"/>
      <c r="N94" s="12"/>
      <c r="O94" s="12"/>
      <c r="P94" s="12"/>
      <c r="Q94" s="12">
        <f t="shared" si="3"/>
        <v>1</v>
      </c>
      <c r="R94" s="36">
        <v>19.9</v>
      </c>
      <c r="S94" s="45">
        <f>R94*(Q94*12)</f>
        <v>238.79999999999998</v>
      </c>
      <c r="T94" s="34">
        <f t="shared" si="4"/>
        <v>12</v>
      </c>
    </row>
    <row r="95" spans="1:20" ht="13.5" customHeight="1">
      <c r="A95" s="9" t="s">
        <v>230</v>
      </c>
      <c r="B95" s="10" t="s">
        <v>83</v>
      </c>
      <c r="C95" s="10" t="s">
        <v>231</v>
      </c>
      <c r="D95" s="11" t="s">
        <v>211</v>
      </c>
      <c r="E95" s="2" t="s">
        <v>39</v>
      </c>
      <c r="F95" s="12">
        <v>0</v>
      </c>
      <c r="G95" s="12">
        <v>2</v>
      </c>
      <c r="H95" s="12">
        <v>0</v>
      </c>
      <c r="I95" s="12"/>
      <c r="J95" s="12"/>
      <c r="K95" s="12"/>
      <c r="L95" s="12"/>
      <c r="M95" s="12"/>
      <c r="N95" s="12"/>
      <c r="O95" s="12"/>
      <c r="P95" s="12"/>
      <c r="Q95" s="12">
        <f t="shared" si="3"/>
        <v>2</v>
      </c>
      <c r="R95" s="36">
        <v>19.9</v>
      </c>
      <c r="S95" s="45">
        <f>R95*(Q95*12)</f>
        <v>477.59999999999997</v>
      </c>
      <c r="T95" s="34">
        <f t="shared" si="4"/>
        <v>24</v>
      </c>
    </row>
    <row r="96" spans="1:20" ht="13.5" customHeight="1">
      <c r="A96" s="9" t="s">
        <v>230</v>
      </c>
      <c r="B96" s="10" t="s">
        <v>83</v>
      </c>
      <c r="C96" s="10" t="s">
        <v>232</v>
      </c>
      <c r="D96" s="11" t="s">
        <v>233</v>
      </c>
      <c r="E96" s="2" t="s">
        <v>39</v>
      </c>
      <c r="F96" s="12">
        <v>0</v>
      </c>
      <c r="G96" s="12">
        <v>2</v>
      </c>
      <c r="H96" s="12">
        <v>0</v>
      </c>
      <c r="I96" s="12"/>
      <c r="J96" s="12"/>
      <c r="K96" s="12"/>
      <c r="L96" s="12"/>
      <c r="M96" s="12"/>
      <c r="N96" s="12"/>
      <c r="O96" s="12"/>
      <c r="P96" s="12"/>
      <c r="Q96" s="12">
        <f t="shared" si="3"/>
        <v>2</v>
      </c>
      <c r="R96" s="36">
        <v>19.9</v>
      </c>
      <c r="S96" s="45">
        <f>R96*(Q96*12)</f>
        <v>477.59999999999997</v>
      </c>
      <c r="T96" s="34">
        <f t="shared" si="4"/>
        <v>24</v>
      </c>
    </row>
    <row r="97" spans="1:20" ht="13.5" customHeight="1">
      <c r="A97" s="3" t="s">
        <v>234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5"/>
      <c r="R97" s="36"/>
      <c r="S97" s="45">
        <f>R97*(Q97*12)</f>
        <v>0</v>
      </c>
      <c r="T97" s="34">
        <f t="shared" si="4"/>
        <v>0</v>
      </c>
    </row>
    <row r="98" spans="1:20" s="42" customFormat="1" ht="13.5" customHeight="1">
      <c r="A98" s="37" t="s">
        <v>235</v>
      </c>
      <c r="B98" s="38" t="s">
        <v>65</v>
      </c>
      <c r="C98" s="38" t="s">
        <v>236</v>
      </c>
      <c r="D98" s="39" t="s">
        <v>237</v>
      </c>
      <c r="E98" s="40" t="s">
        <v>48</v>
      </c>
      <c r="F98" s="41">
        <v>12</v>
      </c>
      <c r="G98" s="41">
        <v>0</v>
      </c>
      <c r="H98" s="41">
        <v>0</v>
      </c>
      <c r="I98" s="41">
        <v>15</v>
      </c>
      <c r="J98" s="41"/>
      <c r="K98" s="41"/>
      <c r="L98" s="41"/>
      <c r="M98" s="41"/>
      <c r="N98" s="41"/>
      <c r="O98" s="41"/>
      <c r="P98" s="41"/>
      <c r="Q98" s="41">
        <f aca="true" t="shared" si="5" ref="Q98:Q145">IF(SUM(F98:P98),SUM(F98:P98),"")</f>
        <v>27</v>
      </c>
      <c r="R98" s="43">
        <v>149</v>
      </c>
      <c r="S98" s="45">
        <f>R98*(Q98*12)</f>
        <v>48276</v>
      </c>
      <c r="T98" s="34">
        <f t="shared" si="4"/>
        <v>324</v>
      </c>
    </row>
    <row r="99" spans="1:20" ht="13.5" customHeight="1">
      <c r="A99" s="9" t="s">
        <v>238</v>
      </c>
      <c r="B99" s="10" t="s">
        <v>83</v>
      </c>
      <c r="C99" s="10" t="s">
        <v>239</v>
      </c>
      <c r="D99" s="11" t="s">
        <v>240</v>
      </c>
      <c r="E99" s="2" t="s">
        <v>39</v>
      </c>
      <c r="F99" s="12">
        <v>0</v>
      </c>
      <c r="G99" s="12">
        <v>1</v>
      </c>
      <c r="H99" s="12"/>
      <c r="I99" s="12"/>
      <c r="J99" s="12"/>
      <c r="K99" s="12"/>
      <c r="L99" s="12"/>
      <c r="M99" s="12"/>
      <c r="N99" s="12"/>
      <c r="O99" s="12"/>
      <c r="P99" s="12"/>
      <c r="Q99" s="12">
        <f t="shared" si="5"/>
        <v>1</v>
      </c>
      <c r="R99" s="36">
        <v>23.9</v>
      </c>
      <c r="S99" s="45">
        <f>R99*(Q99*12)</f>
        <v>286.79999999999995</v>
      </c>
      <c r="T99" s="34">
        <f t="shared" si="4"/>
        <v>12</v>
      </c>
    </row>
    <row r="100" spans="1:20" s="33" customFormat="1" ht="13.5" customHeight="1">
      <c r="A100" s="28" t="s">
        <v>165</v>
      </c>
      <c r="B100" s="29" t="s">
        <v>83</v>
      </c>
      <c r="C100" s="29" t="s">
        <v>241</v>
      </c>
      <c r="D100" s="30" t="s">
        <v>242</v>
      </c>
      <c r="E100" s="31" t="s">
        <v>37</v>
      </c>
      <c r="F100" s="32"/>
      <c r="G100" s="32">
        <v>5</v>
      </c>
      <c r="H100" s="32"/>
      <c r="I100" s="32"/>
      <c r="J100" s="32"/>
      <c r="K100" s="32"/>
      <c r="L100" s="32"/>
      <c r="M100" s="32"/>
      <c r="N100" s="32"/>
      <c r="O100" s="32"/>
      <c r="P100" s="32"/>
      <c r="Q100" s="32">
        <f t="shared" si="5"/>
        <v>5</v>
      </c>
      <c r="R100" s="36">
        <v>27.9</v>
      </c>
      <c r="S100" s="45">
        <f>R100*(Q100*12)</f>
        <v>1674</v>
      </c>
      <c r="T100" s="34">
        <f t="shared" si="4"/>
        <v>60</v>
      </c>
    </row>
    <row r="101" spans="1:20" ht="13.5" customHeight="1">
      <c r="A101" s="9" t="s">
        <v>243</v>
      </c>
      <c r="B101" s="10" t="s">
        <v>83</v>
      </c>
      <c r="C101" s="10" t="s">
        <v>244</v>
      </c>
      <c r="D101" s="11" t="s">
        <v>78</v>
      </c>
      <c r="E101" s="2" t="s">
        <v>50</v>
      </c>
      <c r="F101" s="12"/>
      <c r="G101" s="12"/>
      <c r="H101" s="12"/>
      <c r="I101" s="12">
        <v>1</v>
      </c>
      <c r="J101" s="12">
        <v>0</v>
      </c>
      <c r="K101" s="12"/>
      <c r="L101" s="12"/>
      <c r="M101" s="12"/>
      <c r="N101" s="12"/>
      <c r="O101" s="12"/>
      <c r="P101" s="12"/>
      <c r="Q101" s="12">
        <f t="shared" si="5"/>
        <v>1</v>
      </c>
      <c r="R101" s="36">
        <v>27.9</v>
      </c>
      <c r="S101" s="45">
        <f>R101*(Q101*12)</f>
        <v>334.79999999999995</v>
      </c>
      <c r="T101" s="34">
        <f t="shared" si="4"/>
        <v>12</v>
      </c>
    </row>
    <row r="102" spans="1:20" ht="13.5" customHeight="1">
      <c r="A102" s="9" t="s">
        <v>245</v>
      </c>
      <c r="B102" s="10" t="s">
        <v>83</v>
      </c>
      <c r="C102" s="10" t="s">
        <v>246</v>
      </c>
      <c r="D102" s="11" t="s">
        <v>140</v>
      </c>
      <c r="E102" s="2" t="s">
        <v>50</v>
      </c>
      <c r="F102" s="12"/>
      <c r="G102" s="12"/>
      <c r="H102" s="12"/>
      <c r="I102" s="12">
        <v>1</v>
      </c>
      <c r="J102" s="12">
        <v>0</v>
      </c>
      <c r="K102" s="12"/>
      <c r="L102" s="12"/>
      <c r="M102" s="12"/>
      <c r="N102" s="12"/>
      <c r="O102" s="12"/>
      <c r="P102" s="12"/>
      <c r="Q102" s="12">
        <f t="shared" si="5"/>
        <v>1</v>
      </c>
      <c r="R102" s="36">
        <v>27.9</v>
      </c>
      <c r="S102" s="45">
        <f>R102*(Q102*12)</f>
        <v>334.79999999999995</v>
      </c>
      <c r="T102" s="34">
        <f t="shared" si="4"/>
        <v>12</v>
      </c>
    </row>
    <row r="103" spans="1:20" ht="13.5" customHeight="1">
      <c r="A103" s="9" t="s">
        <v>247</v>
      </c>
      <c r="B103" s="10" t="s">
        <v>83</v>
      </c>
      <c r="C103" s="10" t="s">
        <v>248</v>
      </c>
      <c r="D103" s="11" t="s">
        <v>249</v>
      </c>
      <c r="E103" s="2" t="s">
        <v>39</v>
      </c>
      <c r="F103" s="12">
        <v>0</v>
      </c>
      <c r="G103" s="12">
        <v>1</v>
      </c>
      <c r="H103" s="12"/>
      <c r="I103" s="12"/>
      <c r="J103" s="12"/>
      <c r="K103" s="12"/>
      <c r="L103" s="12"/>
      <c r="M103" s="12"/>
      <c r="N103" s="12"/>
      <c r="O103" s="12"/>
      <c r="P103" s="12"/>
      <c r="Q103" s="12">
        <f t="shared" si="5"/>
        <v>1</v>
      </c>
      <c r="R103" s="36">
        <v>25.9</v>
      </c>
      <c r="S103" s="45">
        <f>R103*(Q103*12)</f>
        <v>310.79999999999995</v>
      </c>
      <c r="T103" s="34">
        <f t="shared" si="4"/>
        <v>12</v>
      </c>
    </row>
    <row r="104" spans="1:20" ht="13.5" customHeight="1">
      <c r="A104" s="9" t="s">
        <v>250</v>
      </c>
      <c r="B104" s="10" t="s">
        <v>83</v>
      </c>
      <c r="C104" s="10" t="s">
        <v>251</v>
      </c>
      <c r="D104" s="11" t="s">
        <v>140</v>
      </c>
      <c r="E104" s="2" t="s">
        <v>39</v>
      </c>
      <c r="F104" s="12">
        <v>0</v>
      </c>
      <c r="G104" s="12">
        <v>61</v>
      </c>
      <c r="H104" s="12"/>
      <c r="I104" s="12"/>
      <c r="J104" s="12"/>
      <c r="K104" s="12"/>
      <c r="L104" s="12"/>
      <c r="M104" s="12"/>
      <c r="N104" s="12"/>
      <c r="O104" s="12"/>
      <c r="P104" s="12"/>
      <c r="Q104" s="12">
        <f t="shared" si="5"/>
        <v>61</v>
      </c>
      <c r="R104" s="36">
        <v>27.9</v>
      </c>
      <c r="S104" s="45">
        <f>R104*(Q104*12)</f>
        <v>20422.8</v>
      </c>
      <c r="T104" s="34">
        <f t="shared" si="4"/>
        <v>732</v>
      </c>
    </row>
    <row r="105" spans="1:20" ht="13.5" customHeight="1">
      <c r="A105" s="9" t="s">
        <v>252</v>
      </c>
      <c r="B105" s="10" t="s">
        <v>83</v>
      </c>
      <c r="C105" s="10" t="s">
        <v>251</v>
      </c>
      <c r="D105" s="11" t="s">
        <v>140</v>
      </c>
      <c r="E105" s="2" t="s">
        <v>41</v>
      </c>
      <c r="F105" s="12">
        <v>0</v>
      </c>
      <c r="G105" s="12">
        <v>1</v>
      </c>
      <c r="H105" s="12">
        <v>0</v>
      </c>
      <c r="I105" s="12">
        <v>1</v>
      </c>
      <c r="J105" s="12">
        <v>0</v>
      </c>
      <c r="K105" s="12">
        <v>0</v>
      </c>
      <c r="L105" s="12">
        <v>0</v>
      </c>
      <c r="M105" s="12"/>
      <c r="N105" s="12"/>
      <c r="O105" s="12"/>
      <c r="P105" s="12"/>
      <c r="Q105" s="12">
        <f t="shared" si="5"/>
        <v>2</v>
      </c>
      <c r="R105" s="36">
        <v>27.9</v>
      </c>
      <c r="S105" s="45">
        <f>R105*(Q105*12)</f>
        <v>669.5999999999999</v>
      </c>
      <c r="T105" s="34">
        <f t="shared" si="4"/>
        <v>24</v>
      </c>
    </row>
    <row r="106" spans="1:20" ht="13.5" customHeight="1">
      <c r="A106" s="9" t="s">
        <v>250</v>
      </c>
      <c r="B106" s="10" t="s">
        <v>83</v>
      </c>
      <c r="C106" s="10" t="s">
        <v>253</v>
      </c>
      <c r="D106" s="11" t="s">
        <v>211</v>
      </c>
      <c r="E106" s="2" t="s">
        <v>39</v>
      </c>
      <c r="F106" s="12">
        <v>0</v>
      </c>
      <c r="G106" s="12">
        <v>17</v>
      </c>
      <c r="H106" s="12"/>
      <c r="I106" s="12"/>
      <c r="J106" s="12"/>
      <c r="K106" s="12"/>
      <c r="L106" s="12"/>
      <c r="M106" s="12"/>
      <c r="N106" s="12"/>
      <c r="O106" s="12"/>
      <c r="P106" s="12"/>
      <c r="Q106" s="12">
        <f t="shared" si="5"/>
        <v>17</v>
      </c>
      <c r="R106" s="36">
        <v>27.9</v>
      </c>
      <c r="S106" s="45">
        <f>R106*(Q106*12)</f>
        <v>5691.599999999999</v>
      </c>
      <c r="T106" s="34">
        <f t="shared" si="4"/>
        <v>204</v>
      </c>
    </row>
    <row r="107" spans="1:20" ht="13.5" customHeight="1">
      <c r="A107" s="9" t="s">
        <v>252</v>
      </c>
      <c r="B107" s="10" t="s">
        <v>83</v>
      </c>
      <c r="C107" s="10" t="s">
        <v>253</v>
      </c>
      <c r="D107" s="11" t="s">
        <v>211</v>
      </c>
      <c r="E107" s="2" t="s">
        <v>41</v>
      </c>
      <c r="F107" s="12">
        <v>0</v>
      </c>
      <c r="G107" s="12">
        <v>2</v>
      </c>
      <c r="H107" s="12">
        <v>0</v>
      </c>
      <c r="I107" s="12">
        <v>1</v>
      </c>
      <c r="J107" s="12">
        <v>0</v>
      </c>
      <c r="K107" s="12">
        <v>0</v>
      </c>
      <c r="L107" s="12">
        <v>0</v>
      </c>
      <c r="M107" s="12"/>
      <c r="N107" s="12"/>
      <c r="O107" s="12"/>
      <c r="P107" s="12"/>
      <c r="Q107" s="12">
        <f t="shared" si="5"/>
        <v>3</v>
      </c>
      <c r="R107" s="36">
        <v>27.9</v>
      </c>
      <c r="S107" s="45">
        <f>R107*(Q107*12)</f>
        <v>1004.4</v>
      </c>
      <c r="T107" s="34">
        <f t="shared" si="4"/>
        <v>36</v>
      </c>
    </row>
    <row r="108" spans="1:20" ht="13.5" customHeight="1">
      <c r="A108" s="9" t="s">
        <v>250</v>
      </c>
      <c r="B108" s="10" t="s">
        <v>83</v>
      </c>
      <c r="C108" s="10" t="s">
        <v>254</v>
      </c>
      <c r="D108" s="11" t="s">
        <v>255</v>
      </c>
      <c r="E108" s="2" t="s">
        <v>39</v>
      </c>
      <c r="F108" s="12">
        <v>0</v>
      </c>
      <c r="G108" s="12">
        <v>3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>
        <f t="shared" si="5"/>
        <v>3</v>
      </c>
      <c r="R108" s="36">
        <v>27.9</v>
      </c>
      <c r="S108" s="45">
        <f>R108*(Q108*12)</f>
        <v>1004.4</v>
      </c>
      <c r="T108" s="34">
        <f t="shared" si="4"/>
        <v>36</v>
      </c>
    </row>
    <row r="109" spans="1:20" ht="13.5" customHeight="1">
      <c r="A109" s="9" t="s">
        <v>252</v>
      </c>
      <c r="B109" s="10" t="s">
        <v>83</v>
      </c>
      <c r="C109" s="10" t="s">
        <v>256</v>
      </c>
      <c r="D109" s="11" t="s">
        <v>161</v>
      </c>
      <c r="E109" s="2" t="s">
        <v>41</v>
      </c>
      <c r="F109" s="12">
        <v>0</v>
      </c>
      <c r="G109" s="12">
        <v>7</v>
      </c>
      <c r="H109" s="12">
        <v>25</v>
      </c>
      <c r="I109" s="12">
        <v>17</v>
      </c>
      <c r="J109" s="12">
        <v>0</v>
      </c>
      <c r="K109" s="12">
        <v>0</v>
      </c>
      <c r="L109" s="12">
        <v>0</v>
      </c>
      <c r="M109" s="12"/>
      <c r="N109" s="12"/>
      <c r="O109" s="12"/>
      <c r="P109" s="12"/>
      <c r="Q109" s="12">
        <f t="shared" si="5"/>
        <v>49</v>
      </c>
      <c r="R109" s="36">
        <v>27.9</v>
      </c>
      <c r="S109" s="45">
        <f>R109*(Q109*12)</f>
        <v>16405.2</v>
      </c>
      <c r="T109" s="34">
        <f t="shared" si="4"/>
        <v>588</v>
      </c>
    </row>
    <row r="110" spans="1:20" ht="13.5" customHeight="1">
      <c r="A110" s="9" t="s">
        <v>250</v>
      </c>
      <c r="B110" s="10" t="s">
        <v>83</v>
      </c>
      <c r="C110" s="10" t="s">
        <v>257</v>
      </c>
      <c r="D110" s="11" t="s">
        <v>258</v>
      </c>
      <c r="E110" s="2" t="s">
        <v>39</v>
      </c>
      <c r="F110" s="12">
        <v>0</v>
      </c>
      <c r="G110" s="12">
        <v>1</v>
      </c>
      <c r="H110" s="12"/>
      <c r="I110" s="12"/>
      <c r="J110" s="12"/>
      <c r="K110" s="12"/>
      <c r="L110" s="12"/>
      <c r="M110" s="12"/>
      <c r="N110" s="12"/>
      <c r="O110" s="12"/>
      <c r="P110" s="12"/>
      <c r="Q110" s="12">
        <f t="shared" si="5"/>
        <v>1</v>
      </c>
      <c r="R110" s="36">
        <v>27.9</v>
      </c>
      <c r="S110" s="45">
        <f>R110*(Q110*12)</f>
        <v>334.79999999999995</v>
      </c>
      <c r="T110" s="34">
        <f t="shared" si="4"/>
        <v>12</v>
      </c>
    </row>
    <row r="111" spans="1:20" ht="13.5" customHeight="1">
      <c r="A111" s="9" t="s">
        <v>250</v>
      </c>
      <c r="B111" s="10" t="s">
        <v>83</v>
      </c>
      <c r="C111" s="10" t="s">
        <v>259</v>
      </c>
      <c r="D111" s="11" t="s">
        <v>260</v>
      </c>
      <c r="E111" s="2" t="s">
        <v>39</v>
      </c>
      <c r="F111" s="12">
        <v>0</v>
      </c>
      <c r="G111" s="12">
        <v>15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>
        <f t="shared" si="5"/>
        <v>15</v>
      </c>
      <c r="R111" s="36">
        <v>27.9</v>
      </c>
      <c r="S111" s="45">
        <f>R111*(Q111*12)</f>
        <v>5022</v>
      </c>
      <c r="T111" s="34">
        <f t="shared" si="4"/>
        <v>180</v>
      </c>
    </row>
    <row r="112" spans="1:20" ht="13.5" customHeight="1">
      <c r="A112" s="9" t="s">
        <v>250</v>
      </c>
      <c r="B112" s="10" t="s">
        <v>83</v>
      </c>
      <c r="C112" s="10" t="s">
        <v>261</v>
      </c>
      <c r="D112" s="11" t="s">
        <v>262</v>
      </c>
      <c r="E112" s="2" t="s">
        <v>39</v>
      </c>
      <c r="F112" s="12">
        <v>0</v>
      </c>
      <c r="G112" s="12">
        <v>1</v>
      </c>
      <c r="H112" s="12"/>
      <c r="I112" s="12"/>
      <c r="J112" s="12"/>
      <c r="K112" s="12"/>
      <c r="L112" s="12"/>
      <c r="M112" s="12"/>
      <c r="N112" s="12"/>
      <c r="O112" s="12"/>
      <c r="P112" s="12"/>
      <c r="Q112" s="12">
        <f t="shared" si="5"/>
        <v>1</v>
      </c>
      <c r="R112" s="36">
        <v>27.9</v>
      </c>
      <c r="S112" s="45">
        <f>R112*(Q112*12)</f>
        <v>334.79999999999995</v>
      </c>
      <c r="T112" s="34">
        <f t="shared" si="4"/>
        <v>12</v>
      </c>
    </row>
    <row r="113" spans="1:20" ht="13.5" customHeight="1">
      <c r="A113" s="9" t="s">
        <v>263</v>
      </c>
      <c r="B113" s="10" t="s">
        <v>83</v>
      </c>
      <c r="C113" s="10" t="s">
        <v>264</v>
      </c>
      <c r="D113" s="11" t="s">
        <v>265</v>
      </c>
      <c r="E113" s="2" t="s">
        <v>39</v>
      </c>
      <c r="F113" s="12">
        <v>0</v>
      </c>
      <c r="G113" s="12">
        <v>10</v>
      </c>
      <c r="H113" s="12"/>
      <c r="I113" s="12"/>
      <c r="J113" s="12"/>
      <c r="K113" s="12"/>
      <c r="L113" s="12"/>
      <c r="M113" s="12"/>
      <c r="N113" s="12"/>
      <c r="O113" s="12"/>
      <c r="P113" s="12"/>
      <c r="Q113" s="12">
        <f t="shared" si="5"/>
        <v>10</v>
      </c>
      <c r="R113" s="36">
        <v>29.9</v>
      </c>
      <c r="S113" s="45">
        <f>R113*(Q113*12)</f>
        <v>3588</v>
      </c>
      <c r="T113" s="34">
        <f t="shared" si="4"/>
        <v>120</v>
      </c>
    </row>
    <row r="114" spans="1:20" ht="13.5" customHeight="1">
      <c r="A114" s="9" t="s">
        <v>266</v>
      </c>
      <c r="B114" s="10" t="s">
        <v>83</v>
      </c>
      <c r="C114" s="10" t="s">
        <v>267</v>
      </c>
      <c r="D114" s="11" t="s">
        <v>140</v>
      </c>
      <c r="E114" s="2" t="s">
        <v>39</v>
      </c>
      <c r="F114" s="12">
        <v>0</v>
      </c>
      <c r="G114" s="12">
        <v>38</v>
      </c>
      <c r="H114" s="12"/>
      <c r="I114" s="12"/>
      <c r="J114" s="12"/>
      <c r="K114" s="12"/>
      <c r="L114" s="12"/>
      <c r="M114" s="12"/>
      <c r="N114" s="12"/>
      <c r="O114" s="12"/>
      <c r="P114" s="12"/>
      <c r="Q114" s="12">
        <f t="shared" si="5"/>
        <v>38</v>
      </c>
      <c r="R114" s="36">
        <v>35.9</v>
      </c>
      <c r="S114" s="45">
        <f>R114*(Q114*12)</f>
        <v>16370.4</v>
      </c>
      <c r="T114" s="34">
        <f t="shared" si="4"/>
        <v>456</v>
      </c>
    </row>
    <row r="115" spans="1:20" ht="13.5" customHeight="1">
      <c r="A115" s="9" t="s">
        <v>266</v>
      </c>
      <c r="B115" s="10" t="s">
        <v>83</v>
      </c>
      <c r="C115" s="10" t="s">
        <v>268</v>
      </c>
      <c r="D115" s="11" t="s">
        <v>211</v>
      </c>
      <c r="E115" s="2" t="s">
        <v>39</v>
      </c>
      <c r="F115" s="12">
        <v>0</v>
      </c>
      <c r="G115" s="12">
        <v>27</v>
      </c>
      <c r="H115" s="12"/>
      <c r="I115" s="12"/>
      <c r="J115" s="12"/>
      <c r="K115" s="12"/>
      <c r="L115" s="12"/>
      <c r="M115" s="12"/>
      <c r="N115" s="12"/>
      <c r="O115" s="12"/>
      <c r="P115" s="12"/>
      <c r="Q115" s="12">
        <f t="shared" si="5"/>
        <v>27</v>
      </c>
      <c r="R115" s="36">
        <v>35.9</v>
      </c>
      <c r="S115" s="45">
        <f>R115*(Q115*12)</f>
        <v>11631.6</v>
      </c>
      <c r="T115" s="34">
        <f t="shared" si="4"/>
        <v>324</v>
      </c>
    </row>
    <row r="116" spans="1:20" ht="13.5" customHeight="1">
      <c r="A116" s="9" t="s">
        <v>266</v>
      </c>
      <c r="B116" s="10" t="s">
        <v>83</v>
      </c>
      <c r="C116" s="10" t="s">
        <v>269</v>
      </c>
      <c r="D116" s="11" t="s">
        <v>161</v>
      </c>
      <c r="E116" s="2" t="s">
        <v>39</v>
      </c>
      <c r="F116" s="12">
        <v>0</v>
      </c>
      <c r="G116" s="12">
        <v>25</v>
      </c>
      <c r="H116" s="12"/>
      <c r="I116" s="12"/>
      <c r="J116" s="12"/>
      <c r="K116" s="12"/>
      <c r="L116" s="12"/>
      <c r="M116" s="12"/>
      <c r="N116" s="12"/>
      <c r="O116" s="12"/>
      <c r="P116" s="12"/>
      <c r="Q116" s="12">
        <f t="shared" si="5"/>
        <v>25</v>
      </c>
      <c r="R116" s="36">
        <v>35.9</v>
      </c>
      <c r="S116" s="45">
        <f>R116*(Q116*12)</f>
        <v>10770</v>
      </c>
      <c r="T116" s="34">
        <f t="shared" si="4"/>
        <v>300</v>
      </c>
    </row>
    <row r="117" spans="1:20" ht="13.5" customHeight="1">
      <c r="A117" s="9" t="s">
        <v>266</v>
      </c>
      <c r="B117" s="10" t="s">
        <v>83</v>
      </c>
      <c r="C117" s="10" t="s">
        <v>270</v>
      </c>
      <c r="D117" s="11" t="s">
        <v>164</v>
      </c>
      <c r="E117" s="2" t="s">
        <v>39</v>
      </c>
      <c r="F117" s="12">
        <v>0</v>
      </c>
      <c r="G117" s="12">
        <v>16</v>
      </c>
      <c r="H117" s="12"/>
      <c r="I117" s="12"/>
      <c r="J117" s="12"/>
      <c r="K117" s="12"/>
      <c r="L117" s="12"/>
      <c r="M117" s="12"/>
      <c r="N117" s="12"/>
      <c r="O117" s="12"/>
      <c r="P117" s="12"/>
      <c r="Q117" s="12">
        <f t="shared" si="5"/>
        <v>16</v>
      </c>
      <c r="R117" s="36">
        <v>35.9</v>
      </c>
      <c r="S117" s="45">
        <f>R117*(Q117*12)</f>
        <v>6892.799999999999</v>
      </c>
      <c r="T117" s="34">
        <f t="shared" si="4"/>
        <v>192</v>
      </c>
    </row>
    <row r="118" spans="1:20" ht="13.5" customHeight="1">
      <c r="A118" s="9" t="s">
        <v>266</v>
      </c>
      <c r="B118" s="10" t="s">
        <v>65</v>
      </c>
      <c r="C118" s="10" t="s">
        <v>271</v>
      </c>
      <c r="D118" s="11" t="s">
        <v>140</v>
      </c>
      <c r="E118" s="2" t="s">
        <v>13</v>
      </c>
      <c r="F118" s="12"/>
      <c r="G118" s="12"/>
      <c r="H118" s="12"/>
      <c r="I118" s="12"/>
      <c r="J118" s="12"/>
      <c r="K118" s="12">
        <v>0</v>
      </c>
      <c r="L118" s="12">
        <v>3</v>
      </c>
      <c r="M118" s="12"/>
      <c r="N118" s="12"/>
      <c r="O118" s="12"/>
      <c r="P118" s="12"/>
      <c r="Q118" s="12">
        <f t="shared" si="5"/>
        <v>3</v>
      </c>
      <c r="R118" s="36">
        <v>35.9</v>
      </c>
      <c r="S118" s="45">
        <f>R118*(Q118*12)</f>
        <v>1292.3999999999999</v>
      </c>
      <c r="T118" s="34">
        <f t="shared" si="4"/>
        <v>36</v>
      </c>
    </row>
    <row r="119" spans="1:20" ht="13.5" customHeight="1">
      <c r="A119" s="9" t="s">
        <v>266</v>
      </c>
      <c r="B119" s="10" t="s">
        <v>65</v>
      </c>
      <c r="C119" s="10" t="s">
        <v>272</v>
      </c>
      <c r="D119" s="11" t="s">
        <v>161</v>
      </c>
      <c r="E119" s="2" t="s">
        <v>13</v>
      </c>
      <c r="F119" s="12"/>
      <c r="G119" s="12"/>
      <c r="H119" s="12"/>
      <c r="I119" s="12"/>
      <c r="J119" s="12"/>
      <c r="K119" s="12">
        <v>0</v>
      </c>
      <c r="L119" s="12">
        <v>6</v>
      </c>
      <c r="M119" s="12"/>
      <c r="N119" s="12"/>
      <c r="O119" s="12"/>
      <c r="P119" s="12"/>
      <c r="Q119" s="12">
        <f t="shared" si="5"/>
        <v>6</v>
      </c>
      <c r="R119" s="36">
        <v>35.9</v>
      </c>
      <c r="S119" s="45">
        <f>R119*(Q119*12)</f>
        <v>2584.7999999999997</v>
      </c>
      <c r="T119" s="34">
        <f t="shared" si="4"/>
        <v>72</v>
      </c>
    </row>
    <row r="120" spans="1:20" s="42" customFormat="1" ht="13.5" customHeight="1">
      <c r="A120" s="37" t="s">
        <v>273</v>
      </c>
      <c r="B120" s="38" t="s">
        <v>73</v>
      </c>
      <c r="C120" s="38" t="s">
        <v>274</v>
      </c>
      <c r="D120" s="39" t="s">
        <v>275</v>
      </c>
      <c r="E120" s="40" t="s">
        <v>52</v>
      </c>
      <c r="F120" s="41">
        <v>0</v>
      </c>
      <c r="G120" s="41">
        <v>3</v>
      </c>
      <c r="H120" s="41">
        <v>1</v>
      </c>
      <c r="I120" s="41">
        <v>6</v>
      </c>
      <c r="J120" s="41">
        <v>0</v>
      </c>
      <c r="K120" s="41"/>
      <c r="L120" s="41"/>
      <c r="M120" s="41"/>
      <c r="N120" s="41"/>
      <c r="O120" s="41"/>
      <c r="P120" s="41"/>
      <c r="Q120" s="41">
        <f t="shared" si="5"/>
        <v>10</v>
      </c>
      <c r="R120" s="43">
        <v>149</v>
      </c>
      <c r="S120" s="45">
        <f>R120*(Q120*12)</f>
        <v>17880</v>
      </c>
      <c r="T120" s="34">
        <f t="shared" si="4"/>
        <v>120</v>
      </c>
    </row>
    <row r="121" spans="1:20" s="42" customFormat="1" ht="13.5" customHeight="1">
      <c r="A121" s="37" t="s">
        <v>276</v>
      </c>
      <c r="B121" s="38" t="s">
        <v>65</v>
      </c>
      <c r="C121" s="38" t="s">
        <v>277</v>
      </c>
      <c r="D121" s="39" t="s">
        <v>78</v>
      </c>
      <c r="E121" s="40" t="s">
        <v>13</v>
      </c>
      <c r="F121" s="41"/>
      <c r="G121" s="41"/>
      <c r="H121" s="41"/>
      <c r="I121" s="41"/>
      <c r="J121" s="41"/>
      <c r="K121" s="41">
        <v>0</v>
      </c>
      <c r="L121" s="41">
        <v>3</v>
      </c>
      <c r="M121" s="41"/>
      <c r="N121" s="41"/>
      <c r="O121" s="41"/>
      <c r="P121" s="41"/>
      <c r="Q121" s="41">
        <f t="shared" si="5"/>
        <v>3</v>
      </c>
      <c r="R121" s="43">
        <v>149</v>
      </c>
      <c r="S121" s="45">
        <f>R121*(Q121*12)</f>
        <v>5364</v>
      </c>
      <c r="T121" s="34">
        <f t="shared" si="4"/>
        <v>36</v>
      </c>
    </row>
    <row r="122" spans="1:20" s="42" customFormat="1" ht="13.5" customHeight="1">
      <c r="A122" s="37" t="s">
        <v>278</v>
      </c>
      <c r="B122" s="38" t="s">
        <v>83</v>
      </c>
      <c r="C122" s="38" t="s">
        <v>279</v>
      </c>
      <c r="D122" s="39" t="s">
        <v>78</v>
      </c>
      <c r="E122" s="40" t="s">
        <v>41</v>
      </c>
      <c r="F122" s="41">
        <v>0</v>
      </c>
      <c r="G122" s="41">
        <v>0</v>
      </c>
      <c r="H122" s="41">
        <v>14</v>
      </c>
      <c r="I122" s="41">
        <v>16</v>
      </c>
      <c r="J122" s="41">
        <v>7</v>
      </c>
      <c r="K122" s="41">
        <v>0</v>
      </c>
      <c r="L122" s="41">
        <v>0</v>
      </c>
      <c r="M122" s="41"/>
      <c r="N122" s="41"/>
      <c r="O122" s="41"/>
      <c r="P122" s="41"/>
      <c r="Q122" s="41">
        <f t="shared" si="5"/>
        <v>37</v>
      </c>
      <c r="R122" s="43">
        <v>149</v>
      </c>
      <c r="S122" s="45">
        <f>R122*(Q122*12)</f>
        <v>66156</v>
      </c>
      <c r="T122" s="34">
        <f t="shared" si="4"/>
        <v>444</v>
      </c>
    </row>
    <row r="123" spans="1:20" s="42" customFormat="1" ht="13.5" customHeight="1">
      <c r="A123" s="37" t="s">
        <v>276</v>
      </c>
      <c r="B123" s="38" t="s">
        <v>65</v>
      </c>
      <c r="C123" s="38" t="s">
        <v>280</v>
      </c>
      <c r="D123" s="39" t="s">
        <v>140</v>
      </c>
      <c r="E123" s="40" t="s">
        <v>13</v>
      </c>
      <c r="F123" s="41"/>
      <c r="G123" s="41"/>
      <c r="H123" s="41"/>
      <c r="I123" s="41"/>
      <c r="J123" s="41"/>
      <c r="K123" s="41">
        <v>0</v>
      </c>
      <c r="L123" s="41">
        <v>1</v>
      </c>
      <c r="M123" s="41"/>
      <c r="N123" s="41"/>
      <c r="O123" s="41"/>
      <c r="P123" s="41"/>
      <c r="Q123" s="41">
        <f t="shared" si="5"/>
        <v>1</v>
      </c>
      <c r="R123" s="43">
        <v>149</v>
      </c>
      <c r="S123" s="45">
        <f>R123*(Q123*12)</f>
        <v>1788</v>
      </c>
      <c r="T123" s="34">
        <f t="shared" si="4"/>
        <v>12</v>
      </c>
    </row>
    <row r="124" spans="1:20" s="42" customFormat="1" ht="13.5" customHeight="1">
      <c r="A124" s="37" t="s">
        <v>278</v>
      </c>
      <c r="B124" s="38" t="s">
        <v>83</v>
      </c>
      <c r="C124" s="38" t="s">
        <v>281</v>
      </c>
      <c r="D124" s="39" t="s">
        <v>140</v>
      </c>
      <c r="E124" s="40" t="s">
        <v>41</v>
      </c>
      <c r="F124" s="41">
        <v>0</v>
      </c>
      <c r="G124" s="41">
        <v>2</v>
      </c>
      <c r="H124" s="41">
        <v>9</v>
      </c>
      <c r="I124" s="41">
        <v>9</v>
      </c>
      <c r="J124" s="41">
        <v>4</v>
      </c>
      <c r="K124" s="41">
        <v>0</v>
      </c>
      <c r="L124" s="41">
        <v>0</v>
      </c>
      <c r="M124" s="41"/>
      <c r="N124" s="41"/>
      <c r="O124" s="41"/>
      <c r="P124" s="41"/>
      <c r="Q124" s="41">
        <f t="shared" si="5"/>
        <v>24</v>
      </c>
      <c r="R124" s="43">
        <v>149</v>
      </c>
      <c r="S124" s="45">
        <f>R124*(Q124*12)</f>
        <v>42912</v>
      </c>
      <c r="T124" s="34">
        <f t="shared" si="4"/>
        <v>288</v>
      </c>
    </row>
    <row r="125" spans="1:20" ht="13.5" customHeight="1">
      <c r="A125" s="9" t="s">
        <v>282</v>
      </c>
      <c r="B125" s="10" t="s">
        <v>62</v>
      </c>
      <c r="C125" s="10" t="s">
        <v>283</v>
      </c>
      <c r="D125" s="11" t="s">
        <v>284</v>
      </c>
      <c r="E125" s="2" t="s">
        <v>54</v>
      </c>
      <c r="F125" s="12">
        <v>0</v>
      </c>
      <c r="G125" s="12">
        <v>13</v>
      </c>
      <c r="H125" s="12">
        <v>1</v>
      </c>
      <c r="I125" s="12"/>
      <c r="J125" s="12"/>
      <c r="K125" s="12"/>
      <c r="L125" s="12"/>
      <c r="M125" s="12"/>
      <c r="N125" s="12"/>
      <c r="O125" s="12"/>
      <c r="P125" s="12"/>
      <c r="Q125" s="12">
        <f t="shared" si="5"/>
        <v>14</v>
      </c>
      <c r="R125" s="36">
        <v>42.9</v>
      </c>
      <c r="S125" s="45">
        <f>R125*(Q125*12)</f>
        <v>7207.2</v>
      </c>
      <c r="T125" s="34">
        <f t="shared" si="4"/>
        <v>168</v>
      </c>
    </row>
    <row r="126" spans="1:20" ht="13.5" customHeight="1">
      <c r="A126" s="9" t="s">
        <v>282</v>
      </c>
      <c r="B126" s="10" t="s">
        <v>62</v>
      </c>
      <c r="C126" s="10" t="s">
        <v>285</v>
      </c>
      <c r="D126" s="11" t="s">
        <v>286</v>
      </c>
      <c r="E126" s="2" t="s">
        <v>54</v>
      </c>
      <c r="F126" s="12">
        <v>0</v>
      </c>
      <c r="G126" s="12">
        <v>13</v>
      </c>
      <c r="H126" s="12">
        <v>0</v>
      </c>
      <c r="I126" s="12"/>
      <c r="J126" s="12"/>
      <c r="K126" s="12"/>
      <c r="L126" s="12"/>
      <c r="M126" s="12"/>
      <c r="N126" s="12"/>
      <c r="O126" s="12"/>
      <c r="P126" s="12"/>
      <c r="Q126" s="12">
        <f t="shared" si="5"/>
        <v>13</v>
      </c>
      <c r="R126" s="36">
        <v>42.9</v>
      </c>
      <c r="S126" s="45">
        <f>R126*(Q126*12)</f>
        <v>6692.4</v>
      </c>
      <c r="T126" s="34">
        <f t="shared" si="4"/>
        <v>156</v>
      </c>
    </row>
    <row r="127" spans="1:20" ht="13.5" customHeight="1">
      <c r="A127" s="9" t="s">
        <v>282</v>
      </c>
      <c r="B127" s="10" t="s">
        <v>83</v>
      </c>
      <c r="C127" s="10" t="s">
        <v>287</v>
      </c>
      <c r="D127" s="11" t="s">
        <v>288</v>
      </c>
      <c r="E127" s="2" t="s">
        <v>39</v>
      </c>
      <c r="F127" s="12">
        <v>1</v>
      </c>
      <c r="G127" s="12">
        <v>1</v>
      </c>
      <c r="H127" s="12"/>
      <c r="I127" s="12"/>
      <c r="J127" s="12"/>
      <c r="K127" s="12"/>
      <c r="L127" s="12"/>
      <c r="M127" s="12"/>
      <c r="N127" s="12"/>
      <c r="O127" s="12"/>
      <c r="P127" s="12"/>
      <c r="Q127" s="12">
        <f t="shared" si="5"/>
        <v>2</v>
      </c>
      <c r="R127" s="36">
        <v>42.9</v>
      </c>
      <c r="S127" s="45">
        <f>R127*(Q127*12)</f>
        <v>1029.6</v>
      </c>
      <c r="T127" s="34">
        <f t="shared" si="4"/>
        <v>24</v>
      </c>
    </row>
    <row r="128" spans="1:20" ht="13.5" customHeight="1">
      <c r="A128" s="9" t="s">
        <v>282</v>
      </c>
      <c r="B128" s="10" t="s">
        <v>83</v>
      </c>
      <c r="C128" s="10" t="s">
        <v>289</v>
      </c>
      <c r="D128" s="11" t="s">
        <v>290</v>
      </c>
      <c r="E128" s="2" t="s">
        <v>39</v>
      </c>
      <c r="F128" s="12">
        <v>0</v>
      </c>
      <c r="G128" s="12">
        <v>3</v>
      </c>
      <c r="H128" s="12"/>
      <c r="I128" s="12"/>
      <c r="J128" s="12"/>
      <c r="K128" s="12"/>
      <c r="L128" s="12"/>
      <c r="M128" s="12"/>
      <c r="N128" s="12"/>
      <c r="O128" s="12"/>
      <c r="P128" s="12"/>
      <c r="Q128" s="12">
        <f t="shared" si="5"/>
        <v>3</v>
      </c>
      <c r="R128" s="36">
        <v>42.9</v>
      </c>
      <c r="S128" s="45">
        <f>R128*(Q128*12)</f>
        <v>1544.3999999999999</v>
      </c>
      <c r="T128" s="34">
        <f t="shared" si="4"/>
        <v>36</v>
      </c>
    </row>
    <row r="129" spans="1:20" ht="13.5" customHeight="1">
      <c r="A129" s="9" t="s">
        <v>282</v>
      </c>
      <c r="B129" s="10" t="s">
        <v>83</v>
      </c>
      <c r="C129" s="10" t="s">
        <v>291</v>
      </c>
      <c r="D129" s="11" t="s">
        <v>292</v>
      </c>
      <c r="E129" s="2" t="s">
        <v>39</v>
      </c>
      <c r="F129" s="12">
        <v>0</v>
      </c>
      <c r="G129" s="12">
        <v>8</v>
      </c>
      <c r="H129" s="12"/>
      <c r="I129" s="12"/>
      <c r="J129" s="12"/>
      <c r="K129" s="12"/>
      <c r="L129" s="12"/>
      <c r="M129" s="12"/>
      <c r="N129" s="12"/>
      <c r="O129" s="12"/>
      <c r="P129" s="12"/>
      <c r="Q129" s="12">
        <f t="shared" si="5"/>
        <v>8</v>
      </c>
      <c r="R129" s="36">
        <v>42.9</v>
      </c>
      <c r="S129" s="45">
        <f>R129*(Q129*12)</f>
        <v>4118.4</v>
      </c>
      <c r="T129" s="34">
        <f t="shared" si="4"/>
        <v>96</v>
      </c>
    </row>
    <row r="130" spans="1:20" ht="13.5" customHeight="1">
      <c r="A130" s="9" t="s">
        <v>293</v>
      </c>
      <c r="B130" s="10" t="s">
        <v>83</v>
      </c>
      <c r="C130" s="10" t="s">
        <v>294</v>
      </c>
      <c r="D130" s="11" t="s">
        <v>290</v>
      </c>
      <c r="E130" s="2" t="s">
        <v>39</v>
      </c>
      <c r="F130" s="12">
        <v>0</v>
      </c>
      <c r="G130" s="12">
        <v>2</v>
      </c>
      <c r="H130" s="12"/>
      <c r="I130" s="12"/>
      <c r="J130" s="12"/>
      <c r="K130" s="12"/>
      <c r="L130" s="12"/>
      <c r="M130" s="12"/>
      <c r="N130" s="12"/>
      <c r="O130" s="12"/>
      <c r="P130" s="12"/>
      <c r="Q130" s="12">
        <f t="shared" si="5"/>
        <v>2</v>
      </c>
      <c r="R130" s="36">
        <v>34.9</v>
      </c>
      <c r="S130" s="45">
        <f>R130*(Q130*12)</f>
        <v>837.5999999999999</v>
      </c>
      <c r="T130" s="34">
        <f t="shared" si="4"/>
        <v>24</v>
      </c>
    </row>
    <row r="131" spans="1:20" ht="13.5" customHeight="1">
      <c r="A131" s="9" t="s">
        <v>295</v>
      </c>
      <c r="B131" s="10" t="s">
        <v>83</v>
      </c>
      <c r="C131" s="10" t="s">
        <v>296</v>
      </c>
      <c r="D131" s="11" t="s">
        <v>211</v>
      </c>
      <c r="E131" s="2" t="s">
        <v>39</v>
      </c>
      <c r="F131" s="12">
        <v>0</v>
      </c>
      <c r="G131" s="12">
        <v>3</v>
      </c>
      <c r="H131" s="12"/>
      <c r="I131" s="12"/>
      <c r="J131" s="12"/>
      <c r="K131" s="12"/>
      <c r="L131" s="12"/>
      <c r="M131" s="12"/>
      <c r="N131" s="12"/>
      <c r="O131" s="12"/>
      <c r="P131" s="12"/>
      <c r="Q131" s="12">
        <f t="shared" si="5"/>
        <v>3</v>
      </c>
      <c r="R131" s="36">
        <v>29.9</v>
      </c>
      <c r="S131" s="45">
        <f>R131*(Q131*12)</f>
        <v>1076.3999999999999</v>
      </c>
      <c r="T131" s="34">
        <f t="shared" si="4"/>
        <v>36</v>
      </c>
    </row>
    <row r="132" spans="1:20" ht="13.5" customHeight="1">
      <c r="A132" s="9" t="s">
        <v>295</v>
      </c>
      <c r="B132" s="10" t="s">
        <v>83</v>
      </c>
      <c r="C132" s="10" t="s">
        <v>297</v>
      </c>
      <c r="D132" s="11" t="s">
        <v>91</v>
      </c>
      <c r="E132" s="2" t="s">
        <v>39</v>
      </c>
      <c r="F132" s="12">
        <v>0</v>
      </c>
      <c r="G132" s="12">
        <v>1</v>
      </c>
      <c r="H132" s="12"/>
      <c r="I132" s="12"/>
      <c r="J132" s="12"/>
      <c r="K132" s="12"/>
      <c r="L132" s="12"/>
      <c r="M132" s="12"/>
      <c r="N132" s="12"/>
      <c r="O132" s="12"/>
      <c r="P132" s="12"/>
      <c r="Q132" s="12">
        <f t="shared" si="5"/>
        <v>1</v>
      </c>
      <c r="R132" s="36">
        <v>29.9</v>
      </c>
      <c r="S132" s="45">
        <f>R132*(Q132*12)</f>
        <v>358.79999999999995</v>
      </c>
      <c r="T132" s="34">
        <f t="shared" si="4"/>
        <v>12</v>
      </c>
    </row>
    <row r="133" spans="1:20" ht="13.5" customHeight="1">
      <c r="A133" s="9" t="s">
        <v>298</v>
      </c>
      <c r="B133" s="10" t="s">
        <v>83</v>
      </c>
      <c r="C133" s="10" t="s">
        <v>299</v>
      </c>
      <c r="D133" s="11" t="s">
        <v>300</v>
      </c>
      <c r="E133" s="2" t="s">
        <v>39</v>
      </c>
      <c r="F133" s="12">
        <v>0</v>
      </c>
      <c r="G133" s="12">
        <v>1</v>
      </c>
      <c r="H133" s="12"/>
      <c r="I133" s="12"/>
      <c r="J133" s="12"/>
      <c r="K133" s="12"/>
      <c r="L133" s="12"/>
      <c r="M133" s="12"/>
      <c r="N133" s="12"/>
      <c r="O133" s="12"/>
      <c r="P133" s="12"/>
      <c r="Q133" s="12">
        <f t="shared" si="5"/>
        <v>1</v>
      </c>
      <c r="R133" s="36">
        <v>31.9</v>
      </c>
      <c r="S133" s="45">
        <f>R133*(Q133*12)</f>
        <v>382.79999999999995</v>
      </c>
      <c r="T133" s="34">
        <f t="shared" si="4"/>
        <v>12</v>
      </c>
    </row>
    <row r="134" spans="1:20" ht="13.5" customHeight="1">
      <c r="A134" s="9" t="s">
        <v>301</v>
      </c>
      <c r="B134" s="10" t="s">
        <v>83</v>
      </c>
      <c r="C134" s="10" t="s">
        <v>302</v>
      </c>
      <c r="D134" s="11" t="s">
        <v>140</v>
      </c>
      <c r="E134" s="2" t="s">
        <v>39</v>
      </c>
      <c r="F134" s="12">
        <v>0</v>
      </c>
      <c r="G134" s="12">
        <v>2</v>
      </c>
      <c r="H134" s="12"/>
      <c r="I134" s="12"/>
      <c r="J134" s="12"/>
      <c r="K134" s="12"/>
      <c r="L134" s="12"/>
      <c r="M134" s="12"/>
      <c r="N134" s="12"/>
      <c r="O134" s="12"/>
      <c r="P134" s="12"/>
      <c r="Q134" s="12">
        <f t="shared" si="5"/>
        <v>2</v>
      </c>
      <c r="R134" s="36">
        <v>42.9</v>
      </c>
      <c r="S134" s="45">
        <f>R134*(Q134*12)</f>
        <v>1029.6</v>
      </c>
      <c r="T134" s="34">
        <f t="shared" si="4"/>
        <v>24</v>
      </c>
    </row>
    <row r="135" spans="1:20" ht="13.5" customHeight="1">
      <c r="A135" s="9" t="s">
        <v>303</v>
      </c>
      <c r="B135" s="10" t="s">
        <v>62</v>
      </c>
      <c r="C135" s="10" t="s">
        <v>304</v>
      </c>
      <c r="D135" s="11" t="s">
        <v>305</v>
      </c>
      <c r="E135" s="2" t="s">
        <v>54</v>
      </c>
      <c r="F135" s="12">
        <v>0</v>
      </c>
      <c r="G135" s="12">
        <v>16</v>
      </c>
      <c r="H135" s="12">
        <v>1</v>
      </c>
      <c r="I135" s="12"/>
      <c r="J135" s="12"/>
      <c r="K135" s="12"/>
      <c r="L135" s="12"/>
      <c r="M135" s="12"/>
      <c r="N135" s="12"/>
      <c r="O135" s="12"/>
      <c r="P135" s="12"/>
      <c r="Q135" s="12">
        <f t="shared" si="5"/>
        <v>17</v>
      </c>
      <c r="R135" s="36">
        <v>59.9</v>
      </c>
      <c r="S135" s="45">
        <f>R135*(Q135*12)</f>
        <v>12219.6</v>
      </c>
      <c r="T135" s="34">
        <f t="shared" si="4"/>
        <v>204</v>
      </c>
    </row>
    <row r="136" spans="1:20" ht="13.5" customHeight="1">
      <c r="A136" s="9" t="s">
        <v>303</v>
      </c>
      <c r="B136" s="10" t="s">
        <v>65</v>
      </c>
      <c r="C136" s="10" t="s">
        <v>306</v>
      </c>
      <c r="D136" s="11" t="s">
        <v>211</v>
      </c>
      <c r="E136" s="2" t="s">
        <v>13</v>
      </c>
      <c r="F136" s="12"/>
      <c r="G136" s="12"/>
      <c r="H136" s="12"/>
      <c r="I136" s="12"/>
      <c r="J136" s="12"/>
      <c r="K136" s="12">
        <v>0</v>
      </c>
      <c r="L136" s="12">
        <v>1</v>
      </c>
      <c r="M136" s="12"/>
      <c r="N136" s="12"/>
      <c r="O136" s="12"/>
      <c r="P136" s="12"/>
      <c r="Q136" s="12">
        <f t="shared" si="5"/>
        <v>1</v>
      </c>
      <c r="R136" s="36">
        <v>59.9</v>
      </c>
      <c r="S136" s="45">
        <f>R136*(Q136*12)</f>
        <v>718.8</v>
      </c>
      <c r="T136" s="34">
        <f t="shared" si="4"/>
        <v>12</v>
      </c>
    </row>
    <row r="137" spans="1:20" ht="13.5" customHeight="1">
      <c r="A137" s="9" t="s">
        <v>303</v>
      </c>
      <c r="B137" s="10" t="s">
        <v>65</v>
      </c>
      <c r="C137" s="10" t="s">
        <v>307</v>
      </c>
      <c r="D137" s="11" t="s">
        <v>308</v>
      </c>
      <c r="E137" s="2" t="s">
        <v>13</v>
      </c>
      <c r="F137" s="12"/>
      <c r="G137" s="12"/>
      <c r="H137" s="12"/>
      <c r="I137" s="12"/>
      <c r="J137" s="12"/>
      <c r="K137" s="12">
        <v>0</v>
      </c>
      <c r="L137" s="12">
        <v>3</v>
      </c>
      <c r="M137" s="12"/>
      <c r="N137" s="12"/>
      <c r="O137" s="12"/>
      <c r="P137" s="12"/>
      <c r="Q137" s="12">
        <f t="shared" si="5"/>
        <v>3</v>
      </c>
      <c r="R137" s="36">
        <v>59.9</v>
      </c>
      <c r="S137" s="45">
        <f>R137*(Q137*12)</f>
        <v>2156.4</v>
      </c>
      <c r="T137" s="34">
        <f t="shared" si="4"/>
        <v>36</v>
      </c>
    </row>
    <row r="138" spans="1:20" ht="13.5" customHeight="1">
      <c r="A138" s="9" t="s">
        <v>303</v>
      </c>
      <c r="B138" s="10" t="s">
        <v>62</v>
      </c>
      <c r="C138" s="10" t="s">
        <v>309</v>
      </c>
      <c r="D138" s="11" t="s">
        <v>284</v>
      </c>
      <c r="E138" s="2" t="s">
        <v>54</v>
      </c>
      <c r="F138" s="12">
        <v>0</v>
      </c>
      <c r="G138" s="12">
        <v>8</v>
      </c>
      <c r="H138" s="12">
        <v>6</v>
      </c>
      <c r="I138" s="12"/>
      <c r="J138" s="12"/>
      <c r="K138" s="12"/>
      <c r="L138" s="12"/>
      <c r="M138" s="12"/>
      <c r="N138" s="12"/>
      <c r="O138" s="12"/>
      <c r="P138" s="12"/>
      <c r="Q138" s="12">
        <f t="shared" si="5"/>
        <v>14</v>
      </c>
      <c r="R138" s="36">
        <v>59.9</v>
      </c>
      <c r="S138" s="45">
        <f>R138*(Q138*12)</f>
        <v>10063.199999999999</v>
      </c>
      <c r="T138" s="34">
        <f t="shared" si="4"/>
        <v>168</v>
      </c>
    </row>
    <row r="139" spans="1:20" ht="13.5" customHeight="1">
      <c r="A139" s="9" t="s">
        <v>303</v>
      </c>
      <c r="B139" s="10" t="s">
        <v>65</v>
      </c>
      <c r="C139" s="10" t="s">
        <v>310</v>
      </c>
      <c r="D139" s="11" t="s">
        <v>284</v>
      </c>
      <c r="E139" s="2" t="s">
        <v>13</v>
      </c>
      <c r="F139" s="12"/>
      <c r="G139" s="12"/>
      <c r="H139" s="12"/>
      <c r="I139" s="12"/>
      <c r="J139" s="12"/>
      <c r="K139" s="12">
        <v>0</v>
      </c>
      <c r="L139" s="12">
        <v>1</v>
      </c>
      <c r="M139" s="12"/>
      <c r="N139" s="12"/>
      <c r="O139" s="12"/>
      <c r="P139" s="12"/>
      <c r="Q139" s="12">
        <f t="shared" si="5"/>
        <v>1</v>
      </c>
      <c r="R139" s="36">
        <v>59.9</v>
      </c>
      <c r="S139" s="45">
        <f>R139*(Q139*12)</f>
        <v>718.8</v>
      </c>
      <c r="T139" s="34">
        <f t="shared" si="4"/>
        <v>12</v>
      </c>
    </row>
    <row r="140" spans="1:20" ht="13.5" customHeight="1">
      <c r="A140" s="9" t="s">
        <v>303</v>
      </c>
      <c r="B140" s="10" t="s">
        <v>83</v>
      </c>
      <c r="C140" s="10" t="s">
        <v>311</v>
      </c>
      <c r="D140" s="11" t="s">
        <v>312</v>
      </c>
      <c r="E140" s="2" t="s">
        <v>39</v>
      </c>
      <c r="F140" s="12">
        <v>0</v>
      </c>
      <c r="G140" s="12">
        <v>1</v>
      </c>
      <c r="H140" s="12"/>
      <c r="I140" s="12"/>
      <c r="J140" s="12"/>
      <c r="K140" s="12"/>
      <c r="L140" s="12"/>
      <c r="M140" s="12"/>
      <c r="N140" s="12"/>
      <c r="O140" s="12"/>
      <c r="P140" s="12"/>
      <c r="Q140" s="12">
        <f t="shared" si="5"/>
        <v>1</v>
      </c>
      <c r="R140" s="36">
        <v>59.9</v>
      </c>
      <c r="S140" s="45">
        <f>R140*(Q140*12)</f>
        <v>718.8</v>
      </c>
      <c r="T140" s="34">
        <f t="shared" si="4"/>
        <v>12</v>
      </c>
    </row>
    <row r="141" spans="1:20" ht="13.5" customHeight="1">
      <c r="A141" s="9" t="s">
        <v>313</v>
      </c>
      <c r="B141" s="10" t="s">
        <v>83</v>
      </c>
      <c r="C141" s="10" t="s">
        <v>314</v>
      </c>
      <c r="D141" s="11" t="s">
        <v>78</v>
      </c>
      <c r="E141" s="2" t="s">
        <v>39</v>
      </c>
      <c r="F141" s="12">
        <v>0</v>
      </c>
      <c r="G141" s="12">
        <v>1</v>
      </c>
      <c r="H141" s="12"/>
      <c r="I141" s="12"/>
      <c r="J141" s="12"/>
      <c r="K141" s="12"/>
      <c r="L141" s="12"/>
      <c r="M141" s="12"/>
      <c r="N141" s="12"/>
      <c r="O141" s="12"/>
      <c r="P141" s="12"/>
      <c r="Q141" s="12">
        <f t="shared" si="5"/>
        <v>1</v>
      </c>
      <c r="R141" s="36">
        <v>29.9</v>
      </c>
      <c r="S141" s="45">
        <f>R141*(Q141*12)</f>
        <v>358.79999999999995</v>
      </c>
      <c r="T141" s="34">
        <f t="shared" si="4"/>
        <v>12</v>
      </c>
    </row>
    <row r="142" spans="1:20" ht="13.5" customHeight="1">
      <c r="A142" s="9" t="s">
        <v>315</v>
      </c>
      <c r="B142" s="10" t="s">
        <v>83</v>
      </c>
      <c r="C142" s="10" t="s">
        <v>316</v>
      </c>
      <c r="D142" s="11" t="s">
        <v>317</v>
      </c>
      <c r="E142" s="2" t="s">
        <v>39</v>
      </c>
      <c r="F142" s="12">
        <v>0</v>
      </c>
      <c r="G142" s="12">
        <v>1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>
        <f t="shared" si="5"/>
        <v>1</v>
      </c>
      <c r="R142" s="36">
        <v>29.9</v>
      </c>
      <c r="S142" s="45">
        <f>R142*(Q142*12)</f>
        <v>358.79999999999995</v>
      </c>
      <c r="T142" s="34">
        <f t="shared" si="4"/>
        <v>12</v>
      </c>
    </row>
    <row r="143" spans="1:20" ht="13.5" customHeight="1">
      <c r="A143" s="9" t="s">
        <v>318</v>
      </c>
      <c r="B143" s="10" t="s">
        <v>83</v>
      </c>
      <c r="C143" s="10" t="s">
        <v>319</v>
      </c>
      <c r="D143" s="11" t="s">
        <v>164</v>
      </c>
      <c r="E143" s="2" t="s">
        <v>39</v>
      </c>
      <c r="F143" s="12">
        <v>0</v>
      </c>
      <c r="G143" s="12">
        <v>1</v>
      </c>
      <c r="H143" s="12"/>
      <c r="I143" s="12"/>
      <c r="J143" s="12"/>
      <c r="K143" s="12"/>
      <c r="L143" s="12"/>
      <c r="M143" s="12"/>
      <c r="N143" s="12"/>
      <c r="O143" s="12"/>
      <c r="P143" s="12"/>
      <c r="Q143" s="12">
        <f t="shared" si="5"/>
        <v>1</v>
      </c>
      <c r="R143" s="36">
        <v>21.9</v>
      </c>
      <c r="S143" s="45">
        <f>R143*(Q143*12)</f>
        <v>262.79999999999995</v>
      </c>
      <c r="T143" s="34">
        <f t="shared" si="4"/>
        <v>12</v>
      </c>
    </row>
    <row r="144" spans="1:20" ht="13.5" customHeight="1">
      <c r="A144" s="9" t="s">
        <v>320</v>
      </c>
      <c r="B144" s="10" t="s">
        <v>83</v>
      </c>
      <c r="C144" s="10" t="s">
        <v>321</v>
      </c>
      <c r="D144" s="11" t="s">
        <v>161</v>
      </c>
      <c r="E144" s="2" t="s">
        <v>39</v>
      </c>
      <c r="F144" s="12">
        <v>0</v>
      </c>
      <c r="G144" s="12">
        <v>4</v>
      </c>
      <c r="H144" s="12"/>
      <c r="I144" s="12"/>
      <c r="J144" s="12"/>
      <c r="K144" s="12"/>
      <c r="L144" s="12"/>
      <c r="M144" s="12"/>
      <c r="N144" s="12"/>
      <c r="O144" s="12"/>
      <c r="P144" s="12"/>
      <c r="Q144" s="12">
        <f t="shared" si="5"/>
        <v>4</v>
      </c>
      <c r="R144" s="36">
        <v>31.9</v>
      </c>
      <c r="S144" s="45">
        <f>R144*(Q144*12)</f>
        <v>1531.1999999999998</v>
      </c>
      <c r="T144" s="34">
        <f t="shared" si="4"/>
        <v>48</v>
      </c>
    </row>
    <row r="145" spans="1:20" ht="13.5" customHeight="1">
      <c r="A145" s="9" t="s">
        <v>320</v>
      </c>
      <c r="B145" s="10" t="s">
        <v>83</v>
      </c>
      <c r="C145" s="10" t="s">
        <v>322</v>
      </c>
      <c r="D145" s="11" t="s">
        <v>164</v>
      </c>
      <c r="E145" s="2" t="s">
        <v>39</v>
      </c>
      <c r="F145" s="12">
        <v>0</v>
      </c>
      <c r="G145" s="12">
        <v>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>
        <f t="shared" si="5"/>
        <v>1</v>
      </c>
      <c r="R145" s="36">
        <v>31.9</v>
      </c>
      <c r="S145" s="45">
        <f>R145*(Q145*12)</f>
        <v>382.79999999999995</v>
      </c>
      <c r="T145" s="34">
        <f t="shared" si="4"/>
        <v>12</v>
      </c>
    </row>
    <row r="146" spans="1:17" ht="13.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5"/>
      <c r="Q146" s="16"/>
    </row>
    <row r="147" spans="1:20" ht="13.5" customHeight="1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5"/>
      <c r="Q147" s="16">
        <f>IF(ISNUMBER(SUM(Q18:Q145)),SUM(Q18:Q145),"")</f>
        <v>1009</v>
      </c>
      <c r="S147" s="46">
        <f>SUM(S19:S146)</f>
        <v>484563.59999999986</v>
      </c>
      <c r="T147" s="35">
        <f>SUM(T19:T146)</f>
        <v>12108</v>
      </c>
    </row>
    <row r="148" spans="1:17" ht="13.5" customHeight="1">
      <c r="A148" s="15"/>
      <c r="B148" s="17"/>
      <c r="C148" s="15"/>
      <c r="D148" s="15"/>
      <c r="E148" s="15"/>
      <c r="F148" s="18"/>
      <c r="G148" s="15"/>
      <c r="H148" s="15"/>
      <c r="I148" s="18"/>
      <c r="J148" s="15"/>
      <c r="K148" s="15"/>
      <c r="L148" s="18"/>
      <c r="M148" s="15"/>
      <c r="N148" s="15"/>
      <c r="O148" s="18"/>
      <c r="P148" s="15"/>
      <c r="Q148" s="15"/>
    </row>
  </sheetData>
  <sheetProtection/>
  <mergeCells count="16">
    <mergeCell ref="A13:D13"/>
    <mergeCell ref="A14:D14"/>
    <mergeCell ref="A15:D15"/>
    <mergeCell ref="A16:D16"/>
    <mergeCell ref="B7:D7"/>
    <mergeCell ref="A8:D8"/>
    <mergeCell ref="A9:D9"/>
    <mergeCell ref="A10:D10"/>
    <mergeCell ref="A11:D11"/>
    <mergeCell ref="A12:D12"/>
    <mergeCell ref="A1:D1"/>
    <mergeCell ref="A2:D2"/>
    <mergeCell ref="A3:D3"/>
    <mergeCell ref="A4:D4"/>
    <mergeCell ref="A5:D5"/>
    <mergeCell ref="A6:D6"/>
  </mergeCells>
  <printOptions horizontalCentered="1"/>
  <pageMargins left="0" right="0" top="1.181102362204725" bottom="0.79" header="0" footer="0"/>
  <pageSetup orientation="landscape" paperSize="9"/>
  <headerFooter alignWithMargins="0">
    <oddHeader>&amp;LMozz&amp;C&amp;"Arial,Bold"&amp;20STOCK&amp;R&amp;"Arial,Bold"Export Date: 2017-10-04
&amp;10
&amp;6Page no: &amp;"Arial,Regular"&amp;P of &amp;N
</oddHeader>
    <oddFooter>&amp;R&amp;6Made by Centra www.centra.com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office</cp:lastModifiedBy>
  <dcterms:created xsi:type="dcterms:W3CDTF">2017-10-04T14:02:39Z</dcterms:created>
  <dcterms:modified xsi:type="dcterms:W3CDTF">2017-12-04T09:42:01Z</dcterms:modified>
  <cp:category/>
  <cp:version/>
  <cp:contentType/>
  <cp:contentStatus/>
</cp:coreProperties>
</file>